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15" windowWidth="15195" windowHeight="8190" tabRatio="549"/>
  </bookViews>
  <sheets>
    <sheet name="DATA MAKLUMAT MURID" sheetId="19" r:id="rId1"/>
    <sheet name="DATA PERNYATAAN TAHAP PENGUASAA" sheetId="5" r:id="rId2"/>
    <sheet name="LAPORAN MURID (INDIVIDU)" sheetId="17" r:id="rId3"/>
    <sheet name="GRAF" sheetId="20" r:id="rId4"/>
  </sheets>
  <definedNames>
    <definedName name="_xlnm.Print_Area" localSheetId="0">'DATA MAKLUMAT MURID'!$A$1:$AC$70</definedName>
    <definedName name="_xlnm.Print_Titles" localSheetId="0">'DATA MAKLUMAT MURID'!$1:$9</definedName>
  </definedNames>
  <calcPr calcId="124519"/>
</workbook>
</file>

<file path=xl/calcChain.xml><?xml version="1.0" encoding="utf-8"?>
<calcChain xmlns="http://schemas.openxmlformats.org/spreadsheetml/2006/main">
  <c r="J23" i="17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Z32" i="19" l="1"/>
  <c r="Z31"/>
  <c r="Z30"/>
  <c r="Z29"/>
  <c r="Z28"/>
  <c r="E46" i="17"/>
  <c r="E43"/>
  <c r="E42"/>
  <c r="E41"/>
  <c r="E40"/>
  <c r="E39"/>
  <c r="E38"/>
  <c r="E37"/>
  <c r="E36"/>
  <c r="F46" l="1"/>
  <c r="E31" l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Q26" i="19" l="1"/>
  <c r="E13" i="17"/>
  <c r="B26" i="20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E49" i="17"/>
  <c r="A49"/>
  <c r="C26" i="20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V10"/>
  <c r="X10"/>
  <c r="V11"/>
  <c r="X11"/>
  <c r="V12"/>
  <c r="X12"/>
  <c r="V13"/>
  <c r="X13"/>
  <c r="V14"/>
  <c r="X14"/>
  <c r="V15"/>
  <c r="X15"/>
  <c r="V16"/>
  <c r="X16"/>
  <c r="V17"/>
  <c r="X17"/>
  <c r="V18"/>
  <c r="X18"/>
  <c r="V19"/>
  <c r="X19"/>
  <c r="V20"/>
  <c r="X20"/>
  <c r="V21"/>
  <c r="X21"/>
  <c r="V22"/>
  <c r="X22"/>
  <c r="V23"/>
  <c r="X23"/>
  <c r="V24"/>
  <c r="X24"/>
  <c r="V25"/>
  <c r="X25"/>
  <c r="O10"/>
  <c r="P10"/>
  <c r="Q10"/>
  <c r="R10"/>
  <c r="S10"/>
  <c r="T10"/>
  <c r="U10"/>
  <c r="O11"/>
  <c r="P11"/>
  <c r="Q11"/>
  <c r="R11"/>
  <c r="S11"/>
  <c r="T11"/>
  <c r="U11"/>
  <c r="O12"/>
  <c r="P12"/>
  <c r="Q12"/>
  <c r="R12"/>
  <c r="S12"/>
  <c r="T12"/>
  <c r="U12"/>
  <c r="O13"/>
  <c r="P13"/>
  <c r="Q13"/>
  <c r="R13"/>
  <c r="S13"/>
  <c r="T13"/>
  <c r="U13"/>
  <c r="O14"/>
  <c r="P14"/>
  <c r="Q14"/>
  <c r="R14"/>
  <c r="S14"/>
  <c r="T14"/>
  <c r="U14"/>
  <c r="O15"/>
  <c r="P15"/>
  <c r="Q15"/>
  <c r="R15"/>
  <c r="S15"/>
  <c r="T15"/>
  <c r="U15"/>
  <c r="O16"/>
  <c r="P16"/>
  <c r="Q16"/>
  <c r="R16"/>
  <c r="S16"/>
  <c r="T16"/>
  <c r="U16"/>
  <c r="O17"/>
  <c r="P17"/>
  <c r="Q17"/>
  <c r="R17"/>
  <c r="S17"/>
  <c r="T17"/>
  <c r="U17"/>
  <c r="O18"/>
  <c r="P18"/>
  <c r="Q18"/>
  <c r="R18"/>
  <c r="S18"/>
  <c r="T18"/>
  <c r="U18"/>
  <c r="O19"/>
  <c r="P19"/>
  <c r="Q19"/>
  <c r="R19"/>
  <c r="S19"/>
  <c r="T19"/>
  <c r="U19"/>
  <c r="O20"/>
  <c r="P20"/>
  <c r="Q20"/>
  <c r="R20"/>
  <c r="S20"/>
  <c r="T20"/>
  <c r="U20"/>
  <c r="O21"/>
  <c r="P21"/>
  <c r="Q21"/>
  <c r="R21"/>
  <c r="S21"/>
  <c r="T21"/>
  <c r="U21"/>
  <c r="O22"/>
  <c r="P22"/>
  <c r="Q22"/>
  <c r="R22"/>
  <c r="S22"/>
  <c r="T22"/>
  <c r="U22"/>
  <c r="O23"/>
  <c r="P23"/>
  <c r="Q23"/>
  <c r="R23"/>
  <c r="S23"/>
  <c r="T23"/>
  <c r="U23"/>
  <c r="O24"/>
  <c r="P24"/>
  <c r="Q24"/>
  <c r="R24"/>
  <c r="S24"/>
  <c r="T24"/>
  <c r="U24"/>
  <c r="O25"/>
  <c r="P25"/>
  <c r="Q25"/>
  <c r="R25"/>
  <c r="S25"/>
  <c r="T25"/>
  <c r="U25"/>
  <c r="B11"/>
  <c r="C11"/>
  <c r="D11"/>
  <c r="E11"/>
  <c r="F11"/>
  <c r="G11"/>
  <c r="H11"/>
  <c r="I11"/>
  <c r="J11"/>
  <c r="K11"/>
  <c r="L11"/>
  <c r="M11"/>
  <c r="B12"/>
  <c r="C12"/>
  <c r="D12"/>
  <c r="E12"/>
  <c r="F12"/>
  <c r="G12"/>
  <c r="H12"/>
  <c r="I12"/>
  <c r="J12"/>
  <c r="K12"/>
  <c r="L12"/>
  <c r="M12"/>
  <c r="B13"/>
  <c r="C13"/>
  <c r="D13"/>
  <c r="E13"/>
  <c r="F13"/>
  <c r="G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B15"/>
  <c r="C15"/>
  <c r="D15"/>
  <c r="E15"/>
  <c r="F15"/>
  <c r="G15"/>
  <c r="H15"/>
  <c r="I15"/>
  <c r="J15"/>
  <c r="K15"/>
  <c r="L15"/>
  <c r="M15"/>
  <c r="B16"/>
  <c r="C16"/>
  <c r="D16"/>
  <c r="E16"/>
  <c r="F16"/>
  <c r="G16"/>
  <c r="H16"/>
  <c r="I16"/>
  <c r="J16"/>
  <c r="K16"/>
  <c r="L16"/>
  <c r="M16"/>
  <c r="B17"/>
  <c r="C17"/>
  <c r="D17"/>
  <c r="E17"/>
  <c r="F17"/>
  <c r="G17"/>
  <c r="H17"/>
  <c r="I17"/>
  <c r="J17"/>
  <c r="K17"/>
  <c r="L17"/>
  <c r="M17"/>
  <c r="B18"/>
  <c r="C18"/>
  <c r="D18"/>
  <c r="E18"/>
  <c r="F18"/>
  <c r="G18"/>
  <c r="H18"/>
  <c r="I18"/>
  <c r="J18"/>
  <c r="K18"/>
  <c r="L18"/>
  <c r="M18"/>
  <c r="B19"/>
  <c r="C19"/>
  <c r="D19"/>
  <c r="E19"/>
  <c r="F19"/>
  <c r="G19"/>
  <c r="H19"/>
  <c r="I19"/>
  <c r="J19"/>
  <c r="K19"/>
  <c r="L19"/>
  <c r="M19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2"/>
  <c r="C22"/>
  <c r="D22"/>
  <c r="E22"/>
  <c r="F22"/>
  <c r="G22"/>
  <c r="H22"/>
  <c r="I22"/>
  <c r="J22"/>
  <c r="K22"/>
  <c r="L22"/>
  <c r="M22"/>
  <c r="B23"/>
  <c r="C23"/>
  <c r="D23"/>
  <c r="E23"/>
  <c r="F23"/>
  <c r="G23"/>
  <c r="H23"/>
  <c r="I23"/>
  <c r="J23"/>
  <c r="K23"/>
  <c r="L23"/>
  <c r="M23"/>
  <c r="B24"/>
  <c r="C24"/>
  <c r="D24"/>
  <c r="E24"/>
  <c r="F24"/>
  <c r="G24"/>
  <c r="H24"/>
  <c r="I24"/>
  <c r="J24"/>
  <c r="K24"/>
  <c r="L24"/>
  <c r="M24"/>
  <c r="B25"/>
  <c r="C25"/>
  <c r="D25"/>
  <c r="E25"/>
  <c r="F25"/>
  <c r="G25"/>
  <c r="H25"/>
  <c r="I25"/>
  <c r="J25"/>
  <c r="K25"/>
  <c r="L25"/>
  <c r="M25"/>
  <c r="C10"/>
  <c r="K66" s="1"/>
  <c r="D10"/>
  <c r="E10"/>
  <c r="H68" s="1"/>
  <c r="F10"/>
  <c r="K69" s="1"/>
  <c r="G10"/>
  <c r="I70" s="1"/>
  <c r="H10"/>
  <c r="K71" s="1"/>
  <c r="I10"/>
  <c r="I72" s="1"/>
  <c r="J10"/>
  <c r="K73" s="1"/>
  <c r="K10"/>
  <c r="I74" s="1"/>
  <c r="L10"/>
  <c r="K75" s="1"/>
  <c r="M10"/>
  <c r="I76" s="1"/>
  <c r="B10"/>
  <c r="J65" s="1"/>
  <c r="Y25"/>
  <c r="Y24"/>
  <c r="Y23"/>
  <c r="Y22"/>
  <c r="Y21"/>
  <c r="Y20"/>
  <c r="Y19"/>
  <c r="Y18"/>
  <c r="Y17"/>
  <c r="Y16"/>
  <c r="Y15"/>
  <c r="Y14"/>
  <c r="Y13"/>
  <c r="Y12"/>
  <c r="Y11"/>
  <c r="Y10"/>
  <c r="E11" i="17"/>
  <c r="E12"/>
  <c r="B4"/>
  <c r="B1"/>
  <c r="B2"/>
  <c r="J84" i="20" l="1"/>
  <c r="J82"/>
  <c r="J80"/>
  <c r="G89"/>
  <c r="J86"/>
  <c r="J67"/>
  <c r="K85"/>
  <c r="K83"/>
  <c r="K81"/>
  <c r="K79"/>
  <c r="F65"/>
  <c r="I65"/>
  <c r="H65"/>
  <c r="G66"/>
  <c r="I66"/>
  <c r="K67"/>
  <c r="I67"/>
  <c r="H67"/>
  <c r="G67"/>
  <c r="F68"/>
  <c r="G69"/>
  <c r="I69"/>
  <c r="F89"/>
  <c r="J89"/>
  <c r="H89"/>
  <c r="F85"/>
  <c r="F80"/>
  <c r="F82"/>
  <c r="F84"/>
  <c r="H79"/>
  <c r="J79"/>
  <c r="G80"/>
  <c r="G82"/>
  <c r="G84"/>
  <c r="G86"/>
  <c r="H81"/>
  <c r="H83"/>
  <c r="H85"/>
  <c r="I86"/>
  <c r="I81"/>
  <c r="I83"/>
  <c r="I85"/>
  <c r="J81"/>
  <c r="J83"/>
  <c r="J85"/>
  <c r="K80"/>
  <c r="K82"/>
  <c r="K84"/>
  <c r="K86"/>
  <c r="F71"/>
  <c r="F73"/>
  <c r="F75"/>
  <c r="G68"/>
  <c r="J66"/>
  <c r="J68"/>
  <c r="J69"/>
  <c r="J72"/>
  <c r="J75"/>
  <c r="G71"/>
  <c r="G73"/>
  <c r="G75"/>
  <c r="H71"/>
  <c r="H73"/>
  <c r="H75"/>
  <c r="K70"/>
  <c r="K72"/>
  <c r="K74"/>
  <c r="K76"/>
  <c r="M76" s="1"/>
  <c r="I71"/>
  <c r="I73"/>
  <c r="I75"/>
  <c r="J73"/>
  <c r="M73" s="1"/>
  <c r="K65"/>
  <c r="G65"/>
  <c r="F66"/>
  <c r="H66"/>
  <c r="K68"/>
  <c r="I68"/>
  <c r="F67"/>
  <c r="F69"/>
  <c r="M69" s="1"/>
  <c r="H69"/>
  <c r="K89"/>
  <c r="I89"/>
  <c r="F86"/>
  <c r="F79"/>
  <c r="F81"/>
  <c r="F83"/>
  <c r="G79"/>
  <c r="I79"/>
  <c r="G81"/>
  <c r="M81" s="1"/>
  <c r="G83"/>
  <c r="G85"/>
  <c r="H80"/>
  <c r="H82"/>
  <c r="H84"/>
  <c r="H86"/>
  <c r="I80"/>
  <c r="I82"/>
  <c r="I84"/>
  <c r="F70"/>
  <c r="F72"/>
  <c r="F74"/>
  <c r="F76"/>
  <c r="J70"/>
  <c r="J71"/>
  <c r="J74"/>
  <c r="J76"/>
  <c r="G70"/>
  <c r="G72"/>
  <c r="G74"/>
  <c r="G76"/>
  <c r="H70"/>
  <c r="H72"/>
  <c r="H74"/>
  <c r="H76"/>
  <c r="M70"/>
  <c r="M86"/>
  <c r="M84"/>
  <c r="M85"/>
  <c r="M65"/>
  <c r="F43" i="17"/>
  <c r="F42"/>
  <c r="F39"/>
  <c r="F37"/>
  <c r="F36"/>
  <c r="E33"/>
  <c r="F33" s="1"/>
  <c r="E32"/>
  <c r="F32" s="1"/>
  <c r="F3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AB25" i="19"/>
  <c r="AB24"/>
  <c r="AB23"/>
  <c r="AB22"/>
  <c r="AB21"/>
  <c r="AB20"/>
  <c r="AB19"/>
  <c r="Z19"/>
  <c r="W19" i="20" s="1"/>
  <c r="Z20" i="19"/>
  <c r="W20" i="20" s="1"/>
  <c r="Z21" i="19"/>
  <c r="W21" i="20" s="1"/>
  <c r="Z22" i="19"/>
  <c r="W22" i="20" s="1"/>
  <c r="Z23" i="19"/>
  <c r="W23" i="20" s="1"/>
  <c r="Z24" i="19"/>
  <c r="W24" i="20" s="1"/>
  <c r="Z25" i="19"/>
  <c r="W25" i="20" s="1"/>
  <c r="Q19" i="19"/>
  <c r="N19" i="20" s="1"/>
  <c r="Q20" i="19"/>
  <c r="N20" i="20" s="1"/>
  <c r="Q21" i="19"/>
  <c r="N21" i="20" s="1"/>
  <c r="Q22" i="19"/>
  <c r="N22" i="20" s="1"/>
  <c r="Z22" s="1"/>
  <c r="Q23" i="19"/>
  <c r="N23" i="20" s="1"/>
  <c r="Q24" i="19"/>
  <c r="N24" i="20" s="1"/>
  <c r="Q25" i="19"/>
  <c r="N25" i="20" s="1"/>
  <c r="E16" i="17"/>
  <c r="AB11" i="19"/>
  <c r="AB12"/>
  <c r="AB13"/>
  <c r="AB14"/>
  <c r="AB15"/>
  <c r="AB16"/>
  <c r="AB17"/>
  <c r="AB18"/>
  <c r="Z11"/>
  <c r="W11" i="20" s="1"/>
  <c r="Z12" i="19"/>
  <c r="W12" i="20" s="1"/>
  <c r="Z13" i="19"/>
  <c r="W13" i="20" s="1"/>
  <c r="Z14" i="19"/>
  <c r="W14" i="20" s="1"/>
  <c r="Z15" i="19"/>
  <c r="W15" i="20" s="1"/>
  <c r="Z16" i="19"/>
  <c r="W16" i="20" s="1"/>
  <c r="Z17" i="19"/>
  <c r="W17" i="20" s="1"/>
  <c r="Z18" i="19"/>
  <c r="W18" i="20" s="1"/>
  <c r="Q11" i="19"/>
  <c r="N11" i="20" s="1"/>
  <c r="Z11" s="1"/>
  <c r="Q12" i="19"/>
  <c r="N12" i="20" s="1"/>
  <c r="Z12" s="1"/>
  <c r="Q13" i="19"/>
  <c r="N13" i="20" s="1"/>
  <c r="Z13" s="1"/>
  <c r="Q14" i="19"/>
  <c r="N14" i="20" s="1"/>
  <c r="Z14" s="1"/>
  <c r="Q15" i="19"/>
  <c r="N15" i="20" s="1"/>
  <c r="Z15" s="1"/>
  <c r="Q16" i="19"/>
  <c r="N16" i="20" s="1"/>
  <c r="Z16" s="1"/>
  <c r="Q17" i="19"/>
  <c r="N17" i="20" s="1"/>
  <c r="Q18" i="19"/>
  <c r="N18" i="20" s="1"/>
  <c r="Z18" s="1"/>
  <c r="AB10" i="19"/>
  <c r="F40" i="17" s="1"/>
  <c r="Z10" i="19"/>
  <c r="W10" i="20" s="1"/>
  <c r="Q10" i="19"/>
  <c r="N10" i="20" s="1"/>
  <c r="E10" i="17"/>
  <c r="E9"/>
  <c r="E8"/>
  <c r="E22"/>
  <c r="F22" s="1"/>
  <c r="Z25" i="20" l="1"/>
  <c r="Z23"/>
  <c r="Z21"/>
  <c r="Z19"/>
  <c r="M67"/>
  <c r="M68"/>
  <c r="M72"/>
  <c r="Z10"/>
  <c r="F38" i="17"/>
  <c r="Z17" i="20"/>
  <c r="Z24"/>
  <c r="Z20"/>
  <c r="M83"/>
  <c r="M79"/>
  <c r="M80"/>
  <c r="M75"/>
  <c r="M74"/>
  <c r="M71"/>
  <c r="M66"/>
  <c r="AC17" i="19"/>
  <c r="AC15"/>
  <c r="AC13"/>
  <c r="AC11"/>
  <c r="AC19"/>
  <c r="AC21"/>
  <c r="AC23"/>
  <c r="AC25"/>
  <c r="AC18"/>
  <c r="AC16"/>
  <c r="AC14"/>
  <c r="AC12"/>
  <c r="AC20"/>
  <c r="AC22"/>
  <c r="AC24"/>
  <c r="M82" i="20"/>
  <c r="M89"/>
  <c r="AC10" i="19"/>
  <c r="F41" i="17" s="1"/>
  <c r="J7" l="1"/>
  <c r="K7" s="1"/>
</calcChain>
</file>

<file path=xl/comments1.xml><?xml version="1.0" encoding="utf-8"?>
<comments xmlns="http://schemas.openxmlformats.org/spreadsheetml/2006/main">
  <authors>
    <author>Valued Acer Customer</author>
    <author>mazhan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E9" authorId="0">
      <text>
        <r>
          <rPr>
            <b/>
            <sz val="14"/>
            <color indexed="81"/>
            <rFont val="Arial"/>
            <family val="2"/>
          </rPr>
          <t>NOMBOR BULAT DAN OPERASI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14"/>
            <color indexed="81"/>
            <rFont val="Arial"/>
            <family val="2"/>
          </rPr>
          <t>PECAHAN</t>
        </r>
      </text>
    </comment>
    <comment ref="G9" authorId="1">
      <text>
        <r>
          <rPr>
            <b/>
            <sz val="14"/>
            <color indexed="81"/>
            <rFont val="Arial"/>
            <family val="2"/>
          </rPr>
          <t>PERPULUHAN</t>
        </r>
      </text>
    </comment>
    <comment ref="H9" authorId="1">
      <text>
        <r>
          <rPr>
            <b/>
            <sz val="14"/>
            <color indexed="81"/>
            <rFont val="Arial"/>
            <family val="2"/>
          </rPr>
          <t>PERATUS</t>
        </r>
      </text>
    </comment>
    <comment ref="I9" authorId="1">
      <text>
        <r>
          <rPr>
            <b/>
            <sz val="14"/>
            <color indexed="81"/>
            <rFont val="Arial"/>
            <family val="2"/>
          </rPr>
          <t>WANG</t>
        </r>
      </text>
    </comment>
    <comment ref="J9" authorId="1">
      <text>
        <r>
          <rPr>
            <b/>
            <sz val="14"/>
            <color indexed="81"/>
            <rFont val="Arial"/>
            <family val="2"/>
          </rPr>
          <t>MASA DAN WAKTU</t>
        </r>
      </text>
    </comment>
    <comment ref="K9" authorId="1">
      <text>
        <r>
          <rPr>
            <b/>
            <sz val="14"/>
            <color indexed="81"/>
            <rFont val="Arial"/>
            <family val="2"/>
          </rPr>
          <t>PANJANG, JISIM DAN ISI PADU CECAIR</t>
        </r>
      </text>
    </comment>
    <comment ref="L9" authorId="1">
      <text>
        <r>
          <rPr>
            <b/>
            <sz val="14"/>
            <color indexed="81"/>
            <rFont val="Arial"/>
            <family val="2"/>
          </rPr>
          <t>RUANG</t>
        </r>
      </text>
    </comment>
    <comment ref="M9" authorId="1">
      <text>
        <r>
          <rPr>
            <b/>
            <sz val="14"/>
            <color indexed="81"/>
            <rFont val="Arial"/>
            <family val="2"/>
          </rPr>
          <t>KOORDINAT</t>
        </r>
      </text>
    </comment>
    <comment ref="N9" authorId="1">
      <text>
        <r>
          <rPr>
            <b/>
            <sz val="14"/>
            <color indexed="81"/>
            <rFont val="Arial"/>
            <family val="2"/>
          </rPr>
          <t>NISBAH DAN KADARAN</t>
        </r>
      </text>
    </comment>
    <comment ref="O9" authorId="1">
      <text>
        <r>
          <rPr>
            <b/>
            <sz val="14"/>
            <color indexed="81"/>
            <rFont val="Arial"/>
            <family val="2"/>
          </rPr>
          <t>PENGURUSAN DATA</t>
        </r>
      </text>
    </comment>
    <comment ref="P9" authorId="1">
      <text>
        <r>
          <rPr>
            <b/>
            <sz val="14"/>
            <color indexed="81"/>
            <rFont val="Arial"/>
            <family val="2"/>
          </rPr>
          <t>KEBOLEHJADIAN</t>
        </r>
      </text>
    </comment>
    <comment ref="B66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68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Valued Acer Customer</author>
    <author>mazhan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9" authorId="0">
      <text>
        <r>
          <rPr>
            <b/>
            <sz val="14"/>
            <color indexed="81"/>
            <rFont val="Arial"/>
            <family val="2"/>
          </rPr>
          <t>NOMBOR BULAT HINGGA 1 000 000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11"/>
            <color indexed="81"/>
            <rFont val="Arial"/>
            <family val="2"/>
          </rPr>
          <t>TAMBAH DALAM LINGKUNGAN  
1 000 000</t>
        </r>
      </text>
    </comment>
    <comment ref="D9" authorId="1">
      <text>
        <r>
          <rPr>
            <b/>
            <sz val="11"/>
            <color indexed="81"/>
            <rFont val="Arial"/>
            <family val="2"/>
          </rPr>
          <t>TOLAK DALAM LINGKUNGAN 
1 000 000</t>
        </r>
      </text>
    </comment>
    <comment ref="E9" authorId="1">
      <text>
        <r>
          <rPr>
            <b/>
            <sz val="11"/>
            <color indexed="81"/>
            <rFont val="Arial"/>
            <family val="2"/>
          </rPr>
          <t>DARAB HINGGA         1 000 000</t>
        </r>
      </text>
    </comment>
    <comment ref="F9" authorId="1">
      <text>
        <r>
          <rPr>
            <b/>
            <sz val="11"/>
            <color indexed="81"/>
            <rFont val="Arial"/>
            <family val="2"/>
          </rPr>
          <t>BAHAGI HINGGA         1 000 000</t>
        </r>
      </text>
    </comment>
    <comment ref="G9" authorId="1">
      <text>
        <r>
          <rPr>
            <b/>
            <sz val="11"/>
            <color indexed="81"/>
            <rFont val="Arial"/>
            <family val="2"/>
          </rPr>
          <t>OPERASI BERGABUNG</t>
        </r>
      </text>
    </comment>
    <comment ref="H9" authorId="1">
      <text>
        <r>
          <rPr>
            <b/>
            <sz val="11"/>
            <color indexed="81"/>
            <rFont val="Arial"/>
            <family val="2"/>
          </rPr>
          <t>PECAHAN</t>
        </r>
      </text>
    </comment>
    <comment ref="I9" authorId="1">
      <text>
        <r>
          <rPr>
            <b/>
            <sz val="11"/>
            <color indexed="81"/>
            <rFont val="Arial"/>
            <family val="2"/>
          </rPr>
          <t>PERPULUHAN</t>
        </r>
      </text>
    </comment>
    <comment ref="J9" authorId="1">
      <text>
        <r>
          <rPr>
            <b/>
            <sz val="11"/>
            <color indexed="81"/>
            <rFont val="Arial"/>
            <family val="2"/>
          </rPr>
          <t>PERATUS</t>
        </r>
      </text>
    </comment>
    <comment ref="K9" authorId="1">
      <text>
        <r>
          <rPr>
            <b/>
            <sz val="11"/>
            <color indexed="81"/>
            <rFont val="Arial"/>
            <family val="2"/>
          </rPr>
          <t>WANG HINGGA RM1 000 000</t>
        </r>
      </text>
    </comment>
    <comment ref="L9" authorId="1">
      <text>
        <r>
          <rPr>
            <b/>
            <sz val="11"/>
            <color indexed="81"/>
            <rFont val="Arial"/>
            <family val="2"/>
          </rPr>
          <t>MASA DAN WAKTU</t>
        </r>
      </text>
    </comment>
    <comment ref="M9" authorId="1">
      <text>
        <r>
          <rPr>
            <b/>
            <sz val="11"/>
            <color indexed="81"/>
            <rFont val="Arial"/>
            <family val="2"/>
          </rPr>
          <t>PANJANG</t>
        </r>
      </text>
    </comment>
    <comment ref="V9" authorId="0">
      <text>
        <r>
          <rPr>
            <b/>
            <sz val="14"/>
            <color indexed="81"/>
            <rFont val="Arial"/>
            <family val="2"/>
          </rPr>
          <t>Isikan BAND APRESIASI MUZIK murid pada lajur ini</t>
        </r>
      </text>
    </comment>
    <comment ref="E65" authorId="0">
      <text>
        <r>
          <rPr>
            <b/>
            <sz val="14"/>
            <color indexed="81"/>
            <rFont val="Arial"/>
            <family val="2"/>
          </rPr>
          <t>NOMBOR BULAT HINGGA 1 000 000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6" authorId="1">
      <text>
        <r>
          <rPr>
            <b/>
            <sz val="11"/>
            <color indexed="81"/>
            <rFont val="Arial"/>
            <family val="2"/>
          </rPr>
          <t>TAMBAH DALAM LINGKUNGAN  
1 000 000</t>
        </r>
      </text>
    </comment>
    <comment ref="E67" authorId="1">
      <text>
        <r>
          <rPr>
            <b/>
            <sz val="11"/>
            <color indexed="81"/>
            <rFont val="Arial"/>
            <family val="2"/>
          </rPr>
          <t>TOLAK DALAM LINGKUNGAN 
1 000 000</t>
        </r>
      </text>
    </comment>
    <comment ref="E68" authorId="1">
      <text>
        <r>
          <rPr>
            <b/>
            <sz val="11"/>
            <color indexed="81"/>
            <rFont val="Arial"/>
            <family val="2"/>
          </rPr>
          <t>DARAB HINGGA         1 000 000</t>
        </r>
      </text>
    </comment>
    <comment ref="E69" authorId="1">
      <text>
        <r>
          <rPr>
            <b/>
            <sz val="11"/>
            <color indexed="81"/>
            <rFont val="Arial"/>
            <family val="2"/>
          </rPr>
          <t>BAHAGI HINGGA         1 000 000</t>
        </r>
      </text>
    </comment>
    <comment ref="E70" authorId="1">
      <text>
        <r>
          <rPr>
            <b/>
            <sz val="11"/>
            <color indexed="81"/>
            <rFont val="Arial"/>
            <family val="2"/>
          </rPr>
          <t>OPERASI BERGABUNG</t>
        </r>
      </text>
    </comment>
    <comment ref="E71" authorId="1">
      <text>
        <r>
          <rPr>
            <b/>
            <sz val="11"/>
            <color indexed="81"/>
            <rFont val="Arial"/>
            <family val="2"/>
          </rPr>
          <t>PECAHAN</t>
        </r>
      </text>
    </comment>
    <comment ref="E72" authorId="1">
      <text>
        <r>
          <rPr>
            <b/>
            <sz val="11"/>
            <color indexed="81"/>
            <rFont val="Arial"/>
            <family val="2"/>
          </rPr>
          <t>PERPULUHAN</t>
        </r>
      </text>
    </comment>
    <comment ref="E73" authorId="1">
      <text>
        <r>
          <rPr>
            <b/>
            <sz val="11"/>
            <color indexed="81"/>
            <rFont val="Arial"/>
            <family val="2"/>
          </rPr>
          <t>PERATUS</t>
        </r>
      </text>
    </comment>
    <comment ref="E74" authorId="1">
      <text>
        <r>
          <rPr>
            <b/>
            <sz val="11"/>
            <color indexed="81"/>
            <rFont val="Arial"/>
            <family val="2"/>
          </rPr>
          <t>WANG HINGGA RM1 000 000</t>
        </r>
      </text>
    </comment>
    <comment ref="E75" authorId="1">
      <text>
        <r>
          <rPr>
            <b/>
            <sz val="11"/>
            <color indexed="81"/>
            <rFont val="Arial"/>
            <family val="2"/>
          </rPr>
          <t>MASA DAN WAKTU</t>
        </r>
      </text>
    </comment>
    <comment ref="E76" authorId="1">
      <text>
        <r>
          <rPr>
            <b/>
            <sz val="11"/>
            <color indexed="81"/>
            <rFont val="Arial"/>
            <family val="2"/>
          </rPr>
          <t>PANJANG</t>
        </r>
      </text>
    </comment>
  </commentList>
</comments>
</file>

<file path=xl/sharedStrings.xml><?xml version="1.0" encoding="utf-8"?>
<sst xmlns="http://schemas.openxmlformats.org/spreadsheetml/2006/main" count="403" uniqueCount="265">
  <si>
    <t>BIL</t>
  </si>
  <si>
    <t>NO. SURAT BERANAK</t>
  </si>
  <si>
    <t>NAMA MURID</t>
  </si>
  <si>
    <t>Berikut adalah pernyataan bagi kemahiran yang telah dikuasai: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</si>
  <si>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</si>
  <si>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</si>
  <si>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</si>
  <si>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</si>
  <si>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</si>
  <si>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</si>
  <si>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</si>
  <si>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</si>
  <si>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</si>
  <si>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</si>
  <si>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………………………………………………………………………………..</t>
  </si>
  <si>
    <t>GURU BESAR</t>
  </si>
  <si>
    <t>PENTAKSIRAN PERTENGAHAN TAHUN MATA PELAJARAN MATEMATIK TAHUN 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</si>
  <si>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</si>
  <si>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</si>
  <si>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</si>
  <si>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</si>
  <si>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</si>
  <si>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</si>
  <si>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</si>
  <si>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</si>
  <si>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</si>
  <si>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</si>
  <si>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</si>
  <si>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</si>
  <si>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BAND KESELURUHAN  
MATEMATIK
TAHUN 4</t>
  </si>
  <si>
    <t>JANTINA (L/P)</t>
  </si>
  <si>
    <t>Menyelesaikan masalah harian yang rutin melibatkan pecahan dengan menggunakan pelbagai strategi.</t>
  </si>
  <si>
    <t>PENGETAHUAN  MATEMATIK
(60%)</t>
  </si>
  <si>
    <t xml:space="preserve">
SIKAP &amp; NILAI
(5%)</t>
  </si>
  <si>
    <t xml:space="preserve">
KEMAHIRAN DAN PROSES
(35%)</t>
  </si>
  <si>
    <t xml:space="preserve">KESELURUHAN </t>
  </si>
  <si>
    <t>PENAAKULAN</t>
  </si>
  <si>
    <t>PERKAITAN</t>
  </si>
  <si>
    <t>PERWAKILAN</t>
  </si>
  <si>
    <t>KOMUNIKASI</t>
  </si>
  <si>
    <t>KEMAHIRAN BERFIKIR</t>
  </si>
  <si>
    <t>KEMAHIRAN INSANIAH</t>
  </si>
  <si>
    <t>KEMAHIRAN MENGGUNAKAN TEKNOLOGI</t>
  </si>
  <si>
    <t>PENGETAHUAN MATEMATIK</t>
  </si>
  <si>
    <t>KEMAHIRAN PROSES</t>
  </si>
  <si>
    <t>SIKAP DAN NILAI</t>
  </si>
  <si>
    <t>Keseluruhan Prestasi Matematik Tahun 4 :</t>
  </si>
  <si>
    <t>Nama Guru Matematik</t>
  </si>
  <si>
    <t>PENYELESAIAN MASALAH</t>
  </si>
  <si>
    <t>(Guru Mata Pelajaran Matematik)</t>
  </si>
  <si>
    <t>Boleh menyatakan langkah-langkah penyelesaian masalah tanpa melakukan proses penyelesaian.</t>
  </si>
  <si>
    <t>Boleh menyelesaikan masalah yang diberi dengan bimbingan.</t>
  </si>
  <si>
    <t>Boleh menyelesaikan masalah mudah yang mellibatkan satu langkah pengiraan tanpa bimbingan.</t>
  </si>
  <si>
    <t>Boleh menyelesaikan masalah rutin dengan menggunakan pelbagai strategi.</t>
  </si>
  <si>
    <t>Boleh menyelesaikan  masalah bukan rutin secara kreatif dan inovatif.</t>
  </si>
  <si>
    <t>Boleh menunjukkan justifikasi bagi aktiviti matematik secara logik melalui bimbingan.</t>
  </si>
  <si>
    <t>Boleh menunjukkan justifikasi bagi aktiviti matematik secara logik tanpa bimbingan.</t>
  </si>
  <si>
    <t>Boleh menjelaskan justifikasi dengan betul bagi aktiviti matematik yang melibatkan satu pengiraan.</t>
  </si>
  <si>
    <t>Boleh menjelaskan justifikasi yang betul bagi aktiviti matematik melibatkan penyelesaian masalah rutin.</t>
  </si>
  <si>
    <t>Boleh membuat perkaitan kemahiran yang dipelajari dengan topik lain dan kehidupan harian melalui bimbingan guru.</t>
  </si>
  <si>
    <t>Boleh membuat perkaitan kemahiran yang dipelajari dengan topik lain dan kehidupan harian tanpa bimbingan guru.</t>
  </si>
  <si>
    <t>Boleh mengaitkan konsep dan prosedur bagi menyelesaikan ayat matematik.</t>
  </si>
  <si>
    <t>Boleh mengaitkan konsep dan prosedur bagi menyelesaikan masalah harian yang rutin.</t>
  </si>
  <si>
    <t>Boleh mengaitkan konsep dan prosedur bagi menyelesaikan masalah harian yang rutin dengan menggunakan pelbagai strategi.</t>
  </si>
  <si>
    <t>Boleh mengaitkan konsep dan prosedur bagi menyelesaikan masalah harian yang bukan rutin secara kreatif dan inovatif.</t>
  </si>
  <si>
    <t>Boleh menggunakan perwakilan bagi menyelesaikan ayat matematik secara terbimbing.</t>
  </si>
  <si>
    <t>Boleh menggunakan perwakilan bagi menyelesaikan ayat matematik.</t>
  </si>
  <si>
    <t>Boleh menjelaskan konsep dan prosedur matematik dengan menggunakan perwakilan.</t>
  </si>
  <si>
    <t>Membuat perwakilan bagi menyelesaikan masalah harian yang rutin.</t>
  </si>
  <si>
    <t>Membuat perwakilan bagi menyelesaikan masalah harian yang rutin dengan menggunakan pelbagai strategi.</t>
  </si>
  <si>
    <t>Membuat perwakilan bagi menyelesaikan masalah harian yang bukan rutin secara kreatif dan inovatif.</t>
  </si>
  <si>
    <t>MEMBUAT PERKAITAN</t>
  </si>
  <si>
    <t>MEMBUAT PERWAKILAN</t>
  </si>
  <si>
    <t>KEMAHIRAN &amp; PROSES</t>
  </si>
  <si>
    <t>SIKAP &amp; NILAI</t>
  </si>
  <si>
    <t>Menunjukkan minat dan mahu belajar.</t>
  </si>
  <si>
    <t>Berusaha untuk memahami sesuatu masalah.</t>
  </si>
  <si>
    <t>Kenal dan boleh menyatakan alat matematik.</t>
  </si>
  <si>
    <t>Berkebolehan mengguna dan mengendalikan alat matematik yang asas.</t>
  </si>
  <si>
    <t>Boleh menggunakan alat matematik bagi menyelesaikan masalah yang rutin dengan menggunakan pelbagai strategi.</t>
  </si>
  <si>
    <t>Pecahan</t>
  </si>
  <si>
    <t>Perpuluhan</t>
  </si>
  <si>
    <t>Peratus</t>
  </si>
  <si>
    <t>Masa dan Waktu</t>
  </si>
  <si>
    <t>Ruang</t>
  </si>
  <si>
    <t>Koordinat</t>
  </si>
  <si>
    <t>Nisbah dan Kadaran</t>
  </si>
  <si>
    <t>Penyelesaian Masalah</t>
  </si>
  <si>
    <t>Penaakulan</t>
  </si>
  <si>
    <t>Membuat Perwakilan</t>
  </si>
  <si>
    <t>Membuat Perkaitan</t>
  </si>
  <si>
    <t>Komunikasi</t>
  </si>
  <si>
    <t>Kemahiran Berfikir</t>
  </si>
  <si>
    <t>Kemahiran Insaniah</t>
  </si>
  <si>
    <t>Kemahiran Menggunakan Teknologi</t>
  </si>
  <si>
    <t>Sikap dan Nilai dalam Matematik</t>
  </si>
  <si>
    <t>AMEER DANISH BIN MUHAMAD AZHAR</t>
  </si>
  <si>
    <t>AMIR ASYRAAF BIN ABD. MUNIR</t>
  </si>
  <si>
    <t>AMNI FARHAT BIN AHMAD FARID</t>
  </si>
  <si>
    <t>ANAS BIN MOHD ZAMEREY</t>
  </si>
  <si>
    <t>AZHAD SABIQ BIN ABULLAH</t>
  </si>
  <si>
    <t>IMRAN BIN ZULKHAIRIL AMAR</t>
  </si>
  <si>
    <t>MUHAMMAD  HAIKAL DANIEL BIN HARUN</t>
  </si>
  <si>
    <t>MUHAMMAD  SYAKIR ADHA B. MOHD SHOKRI</t>
  </si>
  <si>
    <t>MUHAMMAD AMMAR BIN ROSHIDI</t>
  </si>
  <si>
    <t>MUHAMMAD FAUZAN HAFIZI BIN MOHD. RIZAD</t>
  </si>
  <si>
    <t>AFNI SAFFIYA BINTI MOHD. AZLI</t>
  </si>
  <si>
    <t>AFRINA SOFIA BINTI RIZAUDDIN</t>
  </si>
  <si>
    <t>AIDA ARINI  BT AZMAN</t>
  </si>
  <si>
    <t>AINA MARNISA BINTI MOHD. YUSOF</t>
  </si>
  <si>
    <t>ALISSA MAISARAH BT HASANULZAMAN</t>
  </si>
  <si>
    <t>AMEERA QISTINA  BT ROSLI AZHAR</t>
  </si>
  <si>
    <t xml:space="preserve">
SIKAP &amp; NILAI</t>
  </si>
  <si>
    <t>TAHUN 4 MELATI</t>
  </si>
  <si>
    <t>L</t>
  </si>
  <si>
    <t>P</t>
  </si>
  <si>
    <t>Boleh menyelesaikan masalah yang rutin yang lebih kompleks serta melibatkan lebih satu langkah pengiraan.</t>
  </si>
  <si>
    <t>Boleh menjelaskan justifikasi yang betul bagi aktiviti matematik yang melibatkan lebih daripada satu pengiraan operasi.</t>
  </si>
  <si>
    <t>Boleh menjelaskan justifikasi yang betul bagi aktiviti matematik melibatkan penyelesaian masalah bukan rutin secara kreatif dan inovatif.</t>
  </si>
  <si>
    <t>Boleh menggunakan alat matematik bagi menyelesaikan masalah yang rutin.</t>
  </si>
  <si>
    <t>Murid dapat menyatakan salah satu item bagi sikap dan nilai dalam Matematik dengan bimbingan guru.</t>
  </si>
  <si>
    <t>Murid menjelaskan salah satu item bagi sikap dan nilai dalam matematik dengan memberikan contoh yang munasabah.</t>
  </si>
  <si>
    <t>Murid menunjukkan sikap dan nilai dalam matematik bagi sesuatu situasi dengan bimbingan guru.</t>
  </si>
  <si>
    <t>Murid dapat mendemostrasikan sikap dan nilai berkaitan matematik dalam pelbagai situasi.</t>
  </si>
  <si>
    <t>Murid sentiasa mengamalkan sikap dan nilai berkaitan matematik dalam proses pengajaran dan pembelajaran.</t>
  </si>
  <si>
    <t>Murid sentiasa mengamalkan sikap dan nilai yang positif berkaitan Matematik dalam kehidupan seharian serta menjadi pembimbing dan teladan kepada rakan lain.</t>
  </si>
  <si>
    <t>DATA PERNYATAAN TAHAP PENGUASAAN</t>
  </si>
  <si>
    <t>TAHAP PENGUASAAN</t>
  </si>
  <si>
    <t>PERNYATAAN TAHAP PENGUASAAN</t>
  </si>
  <si>
    <t>TAJUK</t>
  </si>
  <si>
    <t>SEKOLAH KEBANGSAAN BANGI</t>
  </si>
  <si>
    <t>JALAN 23/A, 43000 KAJANG, SELANGOR</t>
  </si>
  <si>
    <t>PENGETAHUAN  MATEMATIK</t>
  </si>
  <si>
    <t xml:space="preserve">
KEMAHIRAN DAN PROSES</t>
  </si>
  <si>
    <t>Perkaiatan</t>
  </si>
  <si>
    <t>Perwakilan</t>
  </si>
  <si>
    <t>Sikap dan Nilai</t>
  </si>
  <si>
    <t>Pengetahuan</t>
  </si>
  <si>
    <t>Jumlah</t>
  </si>
  <si>
    <t>Tarikh Pelaporan :</t>
  </si>
  <si>
    <t>Boleh mengguna dan mengendali alat matematik, membentuk dan memahami konsep matematik serta meneroka idea matematik.</t>
  </si>
  <si>
    <t>Kemahiran dan Proses</t>
  </si>
  <si>
    <t>Menyatakan langkah-langkah penyelesaian melibatkan pecahan.</t>
  </si>
  <si>
    <t>Menyelesaikan masalah harian yang bukan rutin melibatkan pecahan secara kreatif dan inovatif.</t>
  </si>
  <si>
    <t>PENTAKSIRAN PERTENGAHAN TAHUN MATA PELAJARAN MATEMATIK TAHUN 6</t>
  </si>
  <si>
    <t>PN. ROZITA BINTI ISMAIL</t>
  </si>
  <si>
    <t>TAHUN 6 ANGGERIK</t>
  </si>
  <si>
    <t>PN.  SURAYA BINTI HAMZAH</t>
  </si>
  <si>
    <t>20.6.2015</t>
  </si>
  <si>
    <t>TAJUK 1: NOMBOR BULAT DAN OPERASI</t>
  </si>
  <si>
    <t>Menyatakan maksud nombor perdana.</t>
  </si>
  <si>
    <t>Mengenal pasti nombor perdana.</t>
  </si>
  <si>
    <t>Menyatakan nombor hingga tujuh digit dalam perpuluhan juta dan pecahan juta.</t>
  </si>
  <si>
    <t>Menyelesaikan masalah harian rutin melibatkan nombor dan operasi.</t>
  </si>
  <si>
    <t>Menyelesaikan masalah harian rutin melibatkan nombor dan operasi dengan menggunakan pelbagai strategi.</t>
  </si>
  <si>
    <t xml:space="preserve">Menyelesaikan masalah harian bukan rutin melibatkan nombor dan operasi secara kreatif dan inovatif. </t>
  </si>
  <si>
    <t>TAJUK 2: PECAHAN</t>
  </si>
  <si>
    <t>TAJUK 3: PERPULUHAN</t>
  </si>
  <si>
    <t>TAJUK 4: PERATUS</t>
  </si>
  <si>
    <t>TAJUK 5: WANG</t>
  </si>
  <si>
    <t>TAJUK 6: MASA DAN WAKTU</t>
  </si>
  <si>
    <t>TAJUK 7: PANJANG, JISIM DAN WAKTU</t>
  </si>
  <si>
    <t>TAJUK 8: RUANG</t>
  </si>
  <si>
    <t>TAJUK 9: KOORDINAT</t>
  </si>
  <si>
    <t>TAJUK 10: NISBAH DAN KADARAN</t>
  </si>
  <si>
    <t>TAJUK 11: PENGURUSAN DATA</t>
  </si>
  <si>
    <t>TAJUK 12: KEBOLEHJADIAN</t>
  </si>
  <si>
    <t>Nombor Dan Operasi</t>
  </si>
  <si>
    <t>Wang</t>
  </si>
  <si>
    <t>Panjang, Jisim Dan Isi Padu Cecair</t>
  </si>
  <si>
    <t>Pengurusan Data</t>
  </si>
  <si>
    <t>Kebolehjadian</t>
  </si>
  <si>
    <t>Membaca ayat matematik yang melibatkan pecahan.</t>
  </si>
  <si>
    <t xml:space="preserve">Menentukan kewajaran jawapan bagi penyelesaikan ayat matematik melibatkan pecahan. </t>
  </si>
  <si>
    <t>Menyelesaikan masalah harian yang rutin melibatkan pecahan.</t>
  </si>
  <si>
    <t>Membaca ayat matematik yang melibatkan perpuluhan.</t>
  </si>
  <si>
    <t>Mendarab dan membahagi perpuluhan dengan nombor bulat dan perpuluhan.</t>
  </si>
  <si>
    <t>Menentukan kewajaran jawapan bagi penyelesaikan ayat matematik melibatkan perpuluhan.</t>
  </si>
  <si>
    <t>Menyelesaikan masalah harian rutin yang melibatkan perpuluhan.</t>
  </si>
  <si>
    <t>Menyelesaikan masalah harian rutin yang melibatkan perpuluhan dengan menggunakan pelbagai strategi.</t>
  </si>
  <si>
    <t>Menyelesaikan masalah harian bukan rutin yang melibatkan perpuluhan secara kreatif dan inovatif.</t>
  </si>
  <si>
    <t>Menyatakan istilah yang melibatkan peratus bagi simpanan dan pelaburan.</t>
  </si>
  <si>
    <t>Menjelaskan kebaikan melakukan simpanan dan pelaburan.</t>
  </si>
  <si>
    <t>Menentukan kewajaran jawapan bagi penyelesaian ayat matematik melibatkan simpanan dan pelaburan.</t>
  </si>
  <si>
    <t>Menyelesaikan masalah harian rutin yang melibatkan peratus.</t>
  </si>
  <si>
    <t>Menyelesaikan masalah harian rutin yang melibatkan peratus dengan menggunakan pelbagai strategi.</t>
  </si>
  <si>
    <t>Menyelesaikan masalah harian bukan rutin yang melibatkan peratus secara kreatif dan inovatif.</t>
  </si>
  <si>
    <t>Menyatakan untung dan rugi, diskaun, harga kos, harga jual, bil,  invois, rebet, aset dan liabiliti, faedah dan cukai perkhidmatan.</t>
  </si>
  <si>
    <t>Menyelesaikan ayat matematik melibatkan wang.</t>
  </si>
  <si>
    <t>Menentukan kewajaran jawapan bagi penyelesaian ayat matematik melibatkan wang.</t>
  </si>
  <si>
    <t>Menyelesaikan masalah harian rutin yang melibatkan  wang.</t>
  </si>
  <si>
    <t>Menyelesaikan masalah harian rutin yang melibatkan  wang dengan menggunakan pelbagai strategi.</t>
  </si>
  <si>
    <t>Menyelesaikan masalah harian bukan rutin yang melibatkan  wang secara kreatif dan inovatif.</t>
  </si>
  <si>
    <t>Menyatakan dan mengenal pasti sistem 12 jam dan sistem 24 jam.</t>
  </si>
  <si>
    <t>Perkaitan hubungan antara sistem 12 jam dengan sistem 24 jam dan mengira tempoh masa dalam sebarang unit masa.</t>
  </si>
  <si>
    <t>Menentukan kewajaran jawapan bagi penyelesaian ayat matematik melibatkan masa.</t>
  </si>
  <si>
    <t>Menyelesaikan masalah harian rutin yang melibatkan masa.</t>
  </si>
  <si>
    <t>Menyelesaikan masalah harian rutin yang melibatkan masa menggunakan pelbagai strategi.</t>
  </si>
  <si>
    <t>Menyelesaikan masalah harian bukan rutin yang melibatkan masa secara kreatif dan inovatif.</t>
  </si>
  <si>
    <t>Menyatakan ukuran atau sukatan bagi sesuatu kuantiti.</t>
  </si>
  <si>
    <t>Menyatakan ayat matematik melibatkan panjang, jisim dan isi padu cecair.</t>
  </si>
  <si>
    <t>Menentukan kewajaran jawapan bagi penyelesaian ayat matematik melibatkan panjang, jisim dan isi padu cecair.</t>
  </si>
  <si>
    <t>Menyelesaikan masalah harian rutin melibatkan  panjang, jisim dan isi padu cecair .</t>
  </si>
  <si>
    <t>Menyelesaikan masalah harian rutin melibatkan  panjang, jisim dan isi padu cecair dengan pelbagai strategi.</t>
  </si>
  <si>
    <t>Menyelesaikan masalah harian bukan rutin melibatkan  panjang, jisim dan isi padu cecair secara kreatif dan inovatif.</t>
  </si>
  <si>
    <t>Menyatakan bentuk poligon.</t>
  </si>
  <si>
    <t>Melukis bentuk poligon pada petak segiempat sama dan segitiga sama sisi.</t>
  </si>
  <si>
    <t>Mengukur sudut-sudut pada bentuk segitiga, segiempat dan poligon dengan tepat.</t>
  </si>
  <si>
    <t>Menyelesaikan masalah harian rutin yang melibatkan bentuk dua dimensi dan tiga dimensi.</t>
  </si>
  <si>
    <t>Menyelesaikan masalah harian rutin yang melibatkan bentuk dua dimensi dan tiga dimensi dengan pelbagai strategi.</t>
  </si>
  <si>
    <t>Menyelesaikan masalah harian bukan rutin yang melibatkan bentuk dua dimensi dan tiga dimensi secara kreatif dan inovatif.</t>
  </si>
  <si>
    <r>
      <t>Menyatakan kedudukan paksi-</t>
    </r>
    <r>
      <rPr>
        <i/>
        <sz val="11"/>
        <color theme="1"/>
        <rFont val="Times New Roman"/>
        <family val="1"/>
      </rPr>
      <t>x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dan paksi-</t>
    </r>
    <r>
      <rPr>
        <i/>
        <sz val="11"/>
        <color theme="1"/>
        <rFont val="Times New Roman"/>
        <family val="1"/>
      </rPr>
      <t>y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pada sukuan pertama. </t>
    </r>
  </si>
  <si>
    <r>
      <t>Menyatakan jarak objek pada paksi-</t>
    </r>
    <r>
      <rPr>
        <i/>
        <sz val="11"/>
        <color theme="1"/>
        <rFont val="Times New Roman"/>
        <family val="1"/>
      </rPr>
      <t>x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dan jarak objek pada paksi-</t>
    </r>
    <r>
      <rPr>
        <i/>
        <sz val="11"/>
        <color theme="1"/>
        <rFont val="Times New Roman"/>
        <family val="1"/>
      </rPr>
      <t>y.</t>
    </r>
  </si>
  <si>
    <t>Menentukan kewajaran jawapan bagi penyelesaian yang melibatkan jarak mengufuk dan jarak mencancang antara dua titik.</t>
  </si>
  <si>
    <t>Menyelesaikan masalah harian rutin yang melibatkan koordinat.</t>
  </si>
  <si>
    <t>Menyelesaikan masalah harian rutin yang melibatkan koordinat menggunakan pelbagai strategi.</t>
  </si>
  <si>
    <t>Menyelesaikan masalah harian bukan rutin yang melibatkan koordinat secara kreatif dan inovatif.</t>
  </si>
  <si>
    <t>Membaca nisbah yang diberi.</t>
  </si>
  <si>
    <t>Mewakilkan nisbah dua kuantiti.</t>
  </si>
  <si>
    <t>Menentukan kewajaran jawapan bagi perwakilan nisbah dua kuaniti.</t>
  </si>
  <si>
    <t>Menyelesaikan masalah harian rutin yang melibatkan nisbah dan kadaran.</t>
  </si>
  <si>
    <t>Menyelesaikan masalah harian rutin yang melibatkan nisbah dan kadaran menggunakan pelbagai strategi.</t>
  </si>
  <si>
    <t>Menyelesaikan masalah harian bukan rutin yang melibatkan nisbah dan kadaran secara kreatif dan inovatif.</t>
  </si>
  <si>
    <t>Menyatakan maksud mentafsir data.</t>
  </si>
  <si>
    <t>Menerangkan langkah-langkah yang perlu bagi mentafsir data.</t>
  </si>
  <si>
    <t>Menentukan kewajaran jawapan bagi penyelesaian melibatkan pentafsiran data.</t>
  </si>
  <si>
    <t>Menyelesaikan masalah harian rutin yang melibatkan perwakilan data.</t>
  </si>
  <si>
    <t>Menyelesaikan masalah harian rutin yang melibatkan perwakilan data menggunakan pelbagai strategi.</t>
  </si>
  <si>
    <t>Menyelesaikan masalah harian bukan rutin yang melibatkan perwakilan data secara kreatif dan inovatif.</t>
  </si>
  <si>
    <t>Menyatakan maksud kebolehjadian.</t>
  </si>
  <si>
    <t>Menyatakan kebolehjadian bagi sesuatu peristiwa.</t>
  </si>
  <si>
    <t>Menentukan kewajaran jawapan bagi sesuatu kebolehjadian.</t>
  </si>
  <si>
    <t>Menyelesaikan masalah harian rutin yang melibatkan kebolehjadian.</t>
  </si>
  <si>
    <t>Menyelesaikan masalah harian rutin yang melibatkan kebolehjadian menggunakan pelbagai strategi.</t>
  </si>
  <si>
    <t>Menyelesaikan masalah harian bukan rutin yang melibatkan kebolehjadian secara kreatif dan inovatif.</t>
  </si>
  <si>
    <r>
      <t>Boleh menyatakan idea matematik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secara lisan atau penulisan menggunakan simbol matematik atau perwakilan visual. </t>
    </r>
  </si>
  <si>
    <r>
      <t>Boleh menerangkan idea matematik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secara lisan atau penulisan menggunakan simbol matematik atau perwakilan visual.</t>
    </r>
  </si>
  <si>
    <t>Boleh menggunakan laras bahasa, simbol matematik atau perwakilan visual yang betul.</t>
  </si>
  <si>
    <t>Boleh menjelaskan idea matematik secara sistematik dengan menggunakan laras bahasa, simbol matematik atau perwakilan visual yang betul.</t>
  </si>
  <si>
    <t>Boleh menjelaskan idea matematik secara sistematik dengan menggunakan laras bahasa, simbol matematik atau perwakilan visual yang betul bagi penyelesaian masalah yang rutin.</t>
  </si>
  <si>
    <t>Boleh menjelaskan idea matematik secara sistematik dengan menggunakan laras bahasa, simbol matematik atau perwakilan visual yang betul bagi penyelesaian masalah yang bukan rutin secara kreatif dan inovatif.</t>
  </si>
  <si>
    <t>Boleh menyatakan pengetahuan dan kemahiran matematik.</t>
  </si>
  <si>
    <t>Boleh menerangkan pengetahuan dan kemahiran matematik.</t>
  </si>
  <si>
    <t>Boleh menggunakan pengetahuan dan kemahiran matematik dalam situasi berlainan untuk melaksanakan sesuatu perkara.</t>
  </si>
  <si>
    <t>Boleh mencerakinkan maklumat kepada bahagian kecil untuk memahami dengan lebih mendalam serta hubung kait antara bahagian berkenaan.</t>
  </si>
  <si>
    <t>Boleh membuat pertimbangan dan keputusan menggunakan pengetahuan, pengalaman dan kemahiran serta memberi justifikasi.</t>
  </si>
  <si>
    <t>Boleh menghasilkan idea atau produk atau kaedah yang kreatif dan inovatif.</t>
  </si>
  <si>
    <t>Boleh berkomunikasi dan berminat dengan pembelajaran.</t>
  </si>
  <si>
    <t>Boleh bekerjasama dalam pasukan bagi menyelesaikan masalah.</t>
  </si>
  <si>
    <t>Mampu memimpin dan membimbing rakan sebaya.</t>
  </si>
  <si>
    <r>
      <t>Mampu menjadi pembimbing dan teladan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kepada rakan sebaya.</t>
    </r>
  </si>
  <si>
    <t>Boleh menggunakan alat matematik bagi menyelesaikan masalah yang bukan rutin secara kreatif dan inovatif.</t>
  </si>
  <si>
    <t>SEKOLAH KEBANGSAAN KAJANG</t>
  </si>
  <si>
    <t>JALAN LOW TI KOK, 43000 KAJANG, SELANGOR</t>
  </si>
  <si>
    <t>NUR INTAN DILAILA BINTI MUHD MUFTI</t>
  </si>
  <si>
    <t>NURFAIDATUL MAISARAH BINTI MOHD RAFIEI</t>
  </si>
  <si>
    <t>NURUL AMAL NORIZAN</t>
  </si>
  <si>
    <t>ROSMAMIZAN BIN ROSAZMAN</t>
  </si>
  <si>
    <t>SHARIFAH NUR MASYITAH BINTI AZAHARI</t>
  </si>
  <si>
    <t>ALIAA ZAWANI BT. RAZAK</t>
  </si>
  <si>
    <t>DHIYALIS SYAKIR BIN ZAWAAI</t>
  </si>
  <si>
    <t>FARAH DARWISYAH BT. ROSLAN</t>
  </si>
  <si>
    <t>HANESSA BT. HAZUDIN</t>
  </si>
  <si>
    <t>HAZWAN ASYRAF BIN ABD. HALIM</t>
  </si>
  <si>
    <t>IRSYAD NAJMI BIN ABD ABD HADI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</si>
</sst>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indexed="81"/>
      <name val="Tahoma"/>
      <charset val="1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1"/>
      <color rgb="FF000000"/>
      <name val="Arial"/>
      <family val="2"/>
    </font>
    <font>
      <b/>
      <sz val="11"/>
      <color indexed="8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Times New Roman"/>
      <family val="1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5" fontId="6" fillId="0" borderId="9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H$7" fmlaRange="$K$7:$K$50" sel="29" val="26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70"/>
  <sheetViews>
    <sheetView showGridLines="0" tabSelected="1" zoomScale="70" zoomScaleNormal="70" workbookViewId="0">
      <selection activeCell="B6" activeCellId="2" sqref="A8:AA9 R6 B6"/>
    </sheetView>
  </sheetViews>
  <sheetFormatPr defaultRowHeight="15"/>
  <cols>
    <col min="1" max="1" width="4.140625" style="30" customWidth="1"/>
    <col min="2" max="2" width="45.7109375" style="6" customWidth="1"/>
    <col min="3" max="3" width="18.5703125" style="6" customWidth="1"/>
    <col min="4" max="4" width="12" style="6" customWidth="1"/>
    <col min="5" max="16" width="7.7109375" style="6" customWidth="1"/>
    <col min="17" max="17" width="21.85546875" style="6" hidden="1" customWidth="1"/>
    <col min="18" max="24" width="19" style="6" customWidth="1"/>
    <col min="25" max="25" width="21.140625" style="6" customWidth="1"/>
    <col min="26" max="26" width="21.7109375" style="6" hidden="1" customWidth="1"/>
    <col min="27" max="27" width="21.7109375" style="6" customWidth="1"/>
    <col min="28" max="28" width="18.7109375" style="6" hidden="1" customWidth="1"/>
    <col min="29" max="29" width="7.5703125" style="6" hidden="1" customWidth="1"/>
    <col min="30" max="30" width="9.140625" style="6"/>
    <col min="31" max="31" width="18.140625" style="6" customWidth="1"/>
    <col min="32" max="16384" width="9.140625" style="6"/>
  </cols>
  <sheetData>
    <row r="1" spans="1:29">
      <c r="A1" s="78" t="s">
        <v>252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>
      <c r="A3" s="2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>
      <c r="A4" s="78" t="s">
        <v>144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>
      <c r="A5" s="2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24.95" customHeight="1">
      <c r="A6" s="13"/>
      <c r="B6" s="14" t="s">
        <v>11</v>
      </c>
      <c r="C6" s="84" t="s">
        <v>145</v>
      </c>
      <c r="D6" s="84"/>
      <c r="E6" s="8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R6" s="14" t="s">
        <v>10</v>
      </c>
      <c r="S6" s="46" t="s">
        <v>146</v>
      </c>
      <c r="T6" s="46"/>
      <c r="U6" s="45"/>
      <c r="V6" s="45"/>
      <c r="W6" s="14"/>
      <c r="X6" s="14"/>
      <c r="AC6" s="13"/>
    </row>
    <row r="8" spans="1:29" ht="57" customHeight="1">
      <c r="A8" s="79" t="s">
        <v>0</v>
      </c>
      <c r="B8" s="79" t="s">
        <v>2</v>
      </c>
      <c r="C8" s="80" t="s">
        <v>1</v>
      </c>
      <c r="D8" s="80" t="s">
        <v>30</v>
      </c>
      <c r="E8" s="83" t="s">
        <v>132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5" t="s">
        <v>133</v>
      </c>
      <c r="S8" s="86"/>
      <c r="T8" s="86"/>
      <c r="U8" s="86"/>
      <c r="V8" s="86"/>
      <c r="W8" s="86"/>
      <c r="X8" s="86"/>
      <c r="Y8" s="86"/>
      <c r="Z8" s="87"/>
      <c r="AA8" s="90" t="s">
        <v>112</v>
      </c>
      <c r="AB8" s="88" t="s">
        <v>33</v>
      </c>
      <c r="AC8" s="77" t="s">
        <v>29</v>
      </c>
    </row>
    <row r="9" spans="1:29" ht="51.75" customHeight="1">
      <c r="A9" s="79"/>
      <c r="B9" s="79"/>
      <c r="C9" s="81"/>
      <c r="D9" s="82"/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5" t="s">
        <v>35</v>
      </c>
      <c r="R9" s="54" t="s">
        <v>48</v>
      </c>
      <c r="S9" s="54" t="s">
        <v>36</v>
      </c>
      <c r="T9" s="54" t="s">
        <v>37</v>
      </c>
      <c r="U9" s="54" t="s">
        <v>38</v>
      </c>
      <c r="V9" s="54" t="s">
        <v>39</v>
      </c>
      <c r="W9" s="54" t="s">
        <v>40</v>
      </c>
      <c r="X9" s="54" t="s">
        <v>41</v>
      </c>
      <c r="Y9" s="54" t="s">
        <v>42</v>
      </c>
      <c r="Z9" s="31" t="s">
        <v>35</v>
      </c>
      <c r="AA9" s="91"/>
      <c r="AB9" s="89"/>
      <c r="AC9" s="77"/>
    </row>
    <row r="10" spans="1:29" ht="30" customHeight="1">
      <c r="A10" s="16">
        <v>1</v>
      </c>
      <c r="B10" s="72" t="s">
        <v>96</v>
      </c>
      <c r="C10" s="16">
        <v>30507155677</v>
      </c>
      <c r="D10" s="16" t="s">
        <v>114</v>
      </c>
      <c r="E10" s="17">
        <v>1</v>
      </c>
      <c r="F10" s="17">
        <v>6</v>
      </c>
      <c r="G10" s="17">
        <v>1</v>
      </c>
      <c r="H10" s="17">
        <v>1</v>
      </c>
      <c r="I10" s="17">
        <v>6</v>
      </c>
      <c r="J10" s="17">
        <v>6</v>
      </c>
      <c r="K10" s="17">
        <v>6</v>
      </c>
      <c r="L10" s="17">
        <v>6</v>
      </c>
      <c r="M10" s="17">
        <v>6</v>
      </c>
      <c r="N10" s="17">
        <v>6</v>
      </c>
      <c r="O10" s="17">
        <v>6</v>
      </c>
      <c r="P10" s="17">
        <v>2</v>
      </c>
      <c r="Q10" s="8">
        <f t="shared" ref="Q10:Q26" si="0">AVERAGE((E10:P10))*0.6</f>
        <v>2.65</v>
      </c>
      <c r="R10" s="17">
        <v>6</v>
      </c>
      <c r="S10" s="17">
        <v>6</v>
      </c>
      <c r="T10" s="17">
        <v>3</v>
      </c>
      <c r="U10" s="17">
        <v>6</v>
      </c>
      <c r="V10" s="17">
        <v>3</v>
      </c>
      <c r="W10" s="17">
        <v>6</v>
      </c>
      <c r="X10" s="17">
        <v>2</v>
      </c>
      <c r="Y10" s="17">
        <v>4</v>
      </c>
      <c r="Z10" s="17">
        <f>AVERAGE(R10:Y10)*0.35</f>
        <v>1.575</v>
      </c>
      <c r="AA10" s="17">
        <v>3</v>
      </c>
      <c r="AB10" s="17">
        <f>AA10*0.05</f>
        <v>0.15000000000000002</v>
      </c>
      <c r="AC10" s="8">
        <f>Q10+Z10+AB10</f>
        <v>4.375</v>
      </c>
    </row>
    <row r="11" spans="1:29" ht="30" customHeight="1">
      <c r="A11" s="16">
        <v>2</v>
      </c>
      <c r="B11" s="72" t="s">
        <v>97</v>
      </c>
      <c r="C11" s="16">
        <v>30671892153</v>
      </c>
      <c r="D11" s="16" t="s">
        <v>114</v>
      </c>
      <c r="E11" s="17">
        <v>1</v>
      </c>
      <c r="F11" s="17">
        <v>5</v>
      </c>
      <c r="G11" s="17">
        <v>1</v>
      </c>
      <c r="H11" s="17">
        <v>4</v>
      </c>
      <c r="I11" s="17">
        <v>3</v>
      </c>
      <c r="J11" s="17">
        <v>5</v>
      </c>
      <c r="K11" s="17">
        <v>6</v>
      </c>
      <c r="L11" s="17">
        <v>4</v>
      </c>
      <c r="M11" s="17">
        <v>5</v>
      </c>
      <c r="N11" s="17">
        <v>5</v>
      </c>
      <c r="O11" s="17">
        <v>5</v>
      </c>
      <c r="P11" s="17">
        <v>5</v>
      </c>
      <c r="Q11" s="8">
        <f t="shared" si="0"/>
        <v>2.4499999999999997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f t="shared" ref="Z11:Z25" si="1">AVERAGE(R11:Y11)*0.35</f>
        <v>1.4</v>
      </c>
      <c r="AA11" s="17">
        <v>5</v>
      </c>
      <c r="AB11" s="17">
        <f t="shared" ref="AB11:AB25" si="2">AA11*0.05</f>
        <v>0.25</v>
      </c>
      <c r="AC11" s="8">
        <f t="shared" ref="AC11:AC25" si="3">Q11+Z11+AB11</f>
        <v>4.0999999999999996</v>
      </c>
    </row>
    <row r="12" spans="1:29" ht="30" customHeight="1">
      <c r="A12" s="16">
        <v>3</v>
      </c>
      <c r="B12" s="72" t="s">
        <v>98</v>
      </c>
      <c r="C12" s="16">
        <v>30487294511</v>
      </c>
      <c r="D12" s="16" t="s">
        <v>114</v>
      </c>
      <c r="E12" s="17">
        <v>3</v>
      </c>
      <c r="F12" s="17">
        <v>3</v>
      </c>
      <c r="G12" s="17">
        <v>1</v>
      </c>
      <c r="H12" s="17">
        <v>5</v>
      </c>
      <c r="I12" s="17">
        <v>6</v>
      </c>
      <c r="J12" s="17">
        <v>6</v>
      </c>
      <c r="K12" s="17">
        <v>6</v>
      </c>
      <c r="L12" s="17">
        <v>6</v>
      </c>
      <c r="M12" s="17">
        <v>5</v>
      </c>
      <c r="N12" s="17">
        <v>5</v>
      </c>
      <c r="O12" s="17">
        <v>5</v>
      </c>
      <c r="P12" s="17">
        <v>5</v>
      </c>
      <c r="Q12" s="8">
        <f t="shared" si="0"/>
        <v>2.8000000000000003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f t="shared" si="1"/>
        <v>1.75</v>
      </c>
      <c r="AA12" s="17">
        <v>5</v>
      </c>
      <c r="AB12" s="17">
        <f t="shared" si="2"/>
        <v>0.25</v>
      </c>
      <c r="AC12" s="8">
        <f t="shared" si="3"/>
        <v>4.8000000000000007</v>
      </c>
    </row>
    <row r="13" spans="1:29" ht="30" customHeight="1">
      <c r="A13" s="16">
        <v>4</v>
      </c>
      <c r="B13" s="72" t="s">
        <v>99</v>
      </c>
      <c r="C13" s="16">
        <v>30571864555</v>
      </c>
      <c r="D13" s="16" t="s">
        <v>114</v>
      </c>
      <c r="E13" s="17">
        <v>4</v>
      </c>
      <c r="F13" s="17">
        <v>4</v>
      </c>
      <c r="G13" s="17">
        <v>1</v>
      </c>
      <c r="H13" s="17">
        <v>5</v>
      </c>
      <c r="I13" s="17">
        <v>5</v>
      </c>
      <c r="J13" s="17">
        <v>4</v>
      </c>
      <c r="K13" s="17">
        <v>5</v>
      </c>
      <c r="L13" s="17">
        <v>6</v>
      </c>
      <c r="M13" s="17">
        <v>6</v>
      </c>
      <c r="N13" s="17">
        <v>4</v>
      </c>
      <c r="O13" s="17">
        <v>4</v>
      </c>
      <c r="P13" s="17">
        <v>4</v>
      </c>
      <c r="Q13" s="8">
        <f t="shared" si="0"/>
        <v>2.5999999999999996</v>
      </c>
      <c r="R13" s="17">
        <v>6</v>
      </c>
      <c r="S13" s="17">
        <v>6</v>
      </c>
      <c r="T13" s="17">
        <v>5</v>
      </c>
      <c r="U13" s="17">
        <v>5</v>
      </c>
      <c r="V13" s="17">
        <v>5</v>
      </c>
      <c r="W13" s="17">
        <v>5</v>
      </c>
      <c r="X13" s="17">
        <v>5</v>
      </c>
      <c r="Y13" s="17">
        <v>6</v>
      </c>
      <c r="Z13" s="17">
        <f t="shared" si="1"/>
        <v>1.8812499999999999</v>
      </c>
      <c r="AA13" s="17">
        <v>5</v>
      </c>
      <c r="AB13" s="17">
        <f t="shared" si="2"/>
        <v>0.25</v>
      </c>
      <c r="AC13" s="8">
        <f t="shared" si="3"/>
        <v>4.7312499999999993</v>
      </c>
    </row>
    <row r="14" spans="1:29" ht="30" customHeight="1">
      <c r="A14" s="16">
        <v>5</v>
      </c>
      <c r="B14" s="72" t="s">
        <v>100</v>
      </c>
      <c r="C14" s="16">
        <v>30527816791</v>
      </c>
      <c r="D14" s="16" t="s">
        <v>114</v>
      </c>
      <c r="E14" s="17">
        <v>5</v>
      </c>
      <c r="F14" s="17">
        <v>5</v>
      </c>
      <c r="G14" s="17">
        <v>1</v>
      </c>
      <c r="H14" s="17">
        <v>5</v>
      </c>
      <c r="I14" s="17">
        <v>5</v>
      </c>
      <c r="J14" s="17">
        <v>5</v>
      </c>
      <c r="K14" s="17">
        <v>5</v>
      </c>
      <c r="L14" s="17">
        <v>6</v>
      </c>
      <c r="M14" s="17">
        <v>5</v>
      </c>
      <c r="N14" s="17">
        <v>6</v>
      </c>
      <c r="O14" s="17">
        <v>6</v>
      </c>
      <c r="P14" s="17">
        <v>6</v>
      </c>
      <c r="Q14" s="8">
        <f t="shared" si="0"/>
        <v>3</v>
      </c>
      <c r="R14" s="17">
        <v>6</v>
      </c>
      <c r="S14" s="17">
        <v>6</v>
      </c>
      <c r="T14" s="17">
        <v>6</v>
      </c>
      <c r="U14" s="17">
        <v>6</v>
      </c>
      <c r="V14" s="17">
        <v>6</v>
      </c>
      <c r="W14" s="17">
        <v>6</v>
      </c>
      <c r="X14" s="17">
        <v>6</v>
      </c>
      <c r="Y14" s="17">
        <v>6</v>
      </c>
      <c r="Z14" s="17">
        <f t="shared" si="1"/>
        <v>2.0999999999999996</v>
      </c>
      <c r="AA14" s="17">
        <v>6</v>
      </c>
      <c r="AB14" s="17">
        <f t="shared" si="2"/>
        <v>0.30000000000000004</v>
      </c>
      <c r="AC14" s="8">
        <f t="shared" si="3"/>
        <v>5.3999999999999995</v>
      </c>
    </row>
    <row r="15" spans="1:29" ht="30" customHeight="1">
      <c r="A15" s="16">
        <v>6</v>
      </c>
      <c r="B15" s="72" t="s">
        <v>101</v>
      </c>
      <c r="C15" s="16">
        <v>30578914577</v>
      </c>
      <c r="D15" s="16" t="s">
        <v>114</v>
      </c>
      <c r="E15" s="17">
        <v>3</v>
      </c>
      <c r="F15" s="17">
        <v>5</v>
      </c>
      <c r="G15" s="17">
        <v>1</v>
      </c>
      <c r="H15" s="17">
        <v>5</v>
      </c>
      <c r="I15" s="17">
        <v>5</v>
      </c>
      <c r="J15" s="17">
        <v>5</v>
      </c>
      <c r="K15" s="17">
        <v>5</v>
      </c>
      <c r="L15" s="17">
        <v>6</v>
      </c>
      <c r="M15" s="17">
        <v>5</v>
      </c>
      <c r="N15" s="17">
        <v>4</v>
      </c>
      <c r="O15" s="17">
        <v>5</v>
      </c>
      <c r="P15" s="17">
        <v>6</v>
      </c>
      <c r="Q15" s="8">
        <f t="shared" si="0"/>
        <v>2.7499999999999996</v>
      </c>
      <c r="R15" s="17">
        <v>4</v>
      </c>
      <c r="S15" s="17">
        <v>4</v>
      </c>
      <c r="T15" s="17">
        <v>4</v>
      </c>
      <c r="U15" s="17">
        <v>4</v>
      </c>
      <c r="V15" s="17">
        <v>4</v>
      </c>
      <c r="W15" s="17">
        <v>4</v>
      </c>
      <c r="X15" s="17">
        <v>4</v>
      </c>
      <c r="Y15" s="17">
        <v>4</v>
      </c>
      <c r="Z15" s="17">
        <f t="shared" si="1"/>
        <v>1.4</v>
      </c>
      <c r="AA15" s="17">
        <v>6</v>
      </c>
      <c r="AB15" s="17">
        <f t="shared" si="2"/>
        <v>0.30000000000000004</v>
      </c>
      <c r="AC15" s="8">
        <f t="shared" si="3"/>
        <v>4.4499999999999993</v>
      </c>
    </row>
    <row r="16" spans="1:29" ht="30" customHeight="1">
      <c r="A16" s="16">
        <v>7</v>
      </c>
      <c r="B16" s="72" t="s">
        <v>102</v>
      </c>
      <c r="C16" s="16">
        <v>35879456171</v>
      </c>
      <c r="D16" s="16" t="s">
        <v>114</v>
      </c>
      <c r="E16" s="17">
        <v>5</v>
      </c>
      <c r="F16" s="17">
        <v>4</v>
      </c>
      <c r="G16" s="17">
        <v>1</v>
      </c>
      <c r="H16" s="17">
        <v>4</v>
      </c>
      <c r="I16" s="17">
        <v>5</v>
      </c>
      <c r="J16" s="17">
        <v>6</v>
      </c>
      <c r="K16" s="17">
        <v>6</v>
      </c>
      <c r="L16" s="17">
        <v>6</v>
      </c>
      <c r="M16" s="17">
        <v>6</v>
      </c>
      <c r="N16" s="17">
        <v>6</v>
      </c>
      <c r="O16" s="17">
        <v>6</v>
      </c>
      <c r="P16" s="17">
        <v>5</v>
      </c>
      <c r="Q16" s="8">
        <f t="shared" si="0"/>
        <v>3</v>
      </c>
      <c r="R16" s="17">
        <v>5</v>
      </c>
      <c r="S16" s="17">
        <v>5</v>
      </c>
      <c r="T16" s="17">
        <v>5</v>
      </c>
      <c r="U16" s="17">
        <v>5</v>
      </c>
      <c r="V16" s="17">
        <v>5</v>
      </c>
      <c r="W16" s="17">
        <v>5</v>
      </c>
      <c r="X16" s="17">
        <v>5</v>
      </c>
      <c r="Y16" s="17">
        <v>5</v>
      </c>
      <c r="Z16" s="17">
        <f t="shared" si="1"/>
        <v>1.75</v>
      </c>
      <c r="AA16" s="17">
        <v>6</v>
      </c>
      <c r="AB16" s="17">
        <f t="shared" si="2"/>
        <v>0.30000000000000004</v>
      </c>
      <c r="AC16" s="8">
        <f t="shared" si="3"/>
        <v>5.05</v>
      </c>
    </row>
    <row r="17" spans="1:29" ht="30" customHeight="1">
      <c r="A17" s="16">
        <v>8</v>
      </c>
      <c r="B17" s="72" t="s">
        <v>103</v>
      </c>
      <c r="C17" s="16">
        <v>30578945813</v>
      </c>
      <c r="D17" s="16" t="s">
        <v>114</v>
      </c>
      <c r="E17" s="17">
        <v>4</v>
      </c>
      <c r="F17" s="17">
        <v>5</v>
      </c>
      <c r="G17" s="17">
        <v>1</v>
      </c>
      <c r="H17" s="17">
        <v>5</v>
      </c>
      <c r="I17" s="17">
        <v>5</v>
      </c>
      <c r="J17" s="17">
        <v>5</v>
      </c>
      <c r="K17" s="17">
        <v>5</v>
      </c>
      <c r="L17" s="17">
        <v>4</v>
      </c>
      <c r="M17" s="17">
        <v>5</v>
      </c>
      <c r="N17" s="17">
        <v>6</v>
      </c>
      <c r="O17" s="17">
        <v>6</v>
      </c>
      <c r="P17" s="17">
        <v>6</v>
      </c>
      <c r="Q17" s="8">
        <f t="shared" si="0"/>
        <v>2.85</v>
      </c>
      <c r="R17" s="17">
        <v>6</v>
      </c>
      <c r="S17" s="17">
        <v>4</v>
      </c>
      <c r="T17" s="17">
        <v>5</v>
      </c>
      <c r="U17" s="17">
        <v>5</v>
      </c>
      <c r="V17" s="17">
        <v>5</v>
      </c>
      <c r="W17" s="17">
        <v>5</v>
      </c>
      <c r="X17" s="17">
        <v>5</v>
      </c>
      <c r="Y17" s="17">
        <v>6</v>
      </c>
      <c r="Z17" s="17">
        <f t="shared" si="1"/>
        <v>1.79375</v>
      </c>
      <c r="AA17" s="17">
        <v>5</v>
      </c>
      <c r="AB17" s="17">
        <f t="shared" si="2"/>
        <v>0.25</v>
      </c>
      <c r="AC17" s="8">
        <f t="shared" si="3"/>
        <v>4.8937499999999998</v>
      </c>
    </row>
    <row r="18" spans="1:29" ht="30" customHeight="1">
      <c r="A18" s="16">
        <v>9</v>
      </c>
      <c r="B18" s="72" t="s">
        <v>104</v>
      </c>
      <c r="C18" s="16">
        <v>30507155678</v>
      </c>
      <c r="D18" s="16" t="s">
        <v>114</v>
      </c>
      <c r="E18" s="17">
        <v>6</v>
      </c>
      <c r="F18" s="17">
        <v>6</v>
      </c>
      <c r="G18" s="17">
        <v>1</v>
      </c>
      <c r="H18" s="17">
        <v>5</v>
      </c>
      <c r="I18" s="17">
        <v>6</v>
      </c>
      <c r="J18" s="17">
        <v>6</v>
      </c>
      <c r="K18" s="17">
        <v>6</v>
      </c>
      <c r="L18" s="17">
        <v>6</v>
      </c>
      <c r="M18" s="17">
        <v>5</v>
      </c>
      <c r="N18" s="17">
        <v>5</v>
      </c>
      <c r="O18" s="17">
        <v>5</v>
      </c>
      <c r="P18" s="17">
        <v>5</v>
      </c>
      <c r="Q18" s="8">
        <f t="shared" si="0"/>
        <v>3.1</v>
      </c>
      <c r="R18" s="17">
        <v>5</v>
      </c>
      <c r="S18" s="17">
        <v>5</v>
      </c>
      <c r="T18" s="17">
        <v>5</v>
      </c>
      <c r="U18" s="17">
        <v>5</v>
      </c>
      <c r="V18" s="17">
        <v>6</v>
      </c>
      <c r="W18" s="17">
        <v>6</v>
      </c>
      <c r="X18" s="17">
        <v>6</v>
      </c>
      <c r="Y18" s="17">
        <v>5</v>
      </c>
      <c r="Z18" s="17">
        <f t="shared" si="1"/>
        <v>1.8812499999999999</v>
      </c>
      <c r="AA18" s="17">
        <v>5</v>
      </c>
      <c r="AB18" s="17">
        <f t="shared" si="2"/>
        <v>0.25</v>
      </c>
      <c r="AC18" s="8">
        <f t="shared" si="3"/>
        <v>5.2312500000000002</v>
      </c>
    </row>
    <row r="19" spans="1:29" ht="30" customHeight="1">
      <c r="A19" s="16">
        <v>10</v>
      </c>
      <c r="B19" s="72" t="s">
        <v>105</v>
      </c>
      <c r="C19" s="16">
        <v>30507155678</v>
      </c>
      <c r="D19" s="16" t="s">
        <v>114</v>
      </c>
      <c r="E19" s="17">
        <v>3</v>
      </c>
      <c r="F19" s="17">
        <v>3</v>
      </c>
      <c r="G19" s="17">
        <v>1</v>
      </c>
      <c r="H19" s="17">
        <v>5</v>
      </c>
      <c r="I19" s="17">
        <v>6</v>
      </c>
      <c r="J19" s="17">
        <v>6</v>
      </c>
      <c r="K19" s="17">
        <v>6</v>
      </c>
      <c r="L19" s="17">
        <v>6</v>
      </c>
      <c r="M19" s="17">
        <v>5</v>
      </c>
      <c r="N19" s="17">
        <v>5</v>
      </c>
      <c r="O19" s="17">
        <v>5</v>
      </c>
      <c r="P19" s="17">
        <v>5</v>
      </c>
      <c r="Q19" s="8">
        <f t="shared" si="0"/>
        <v>2.8000000000000003</v>
      </c>
      <c r="R19" s="17">
        <v>4</v>
      </c>
      <c r="S19" s="17">
        <v>4</v>
      </c>
      <c r="T19" s="17">
        <v>4</v>
      </c>
      <c r="U19" s="17">
        <v>4</v>
      </c>
      <c r="V19" s="17">
        <v>4</v>
      </c>
      <c r="W19" s="17">
        <v>4</v>
      </c>
      <c r="X19" s="17">
        <v>4</v>
      </c>
      <c r="Y19" s="17">
        <v>4</v>
      </c>
      <c r="Z19" s="17">
        <f t="shared" si="1"/>
        <v>1.4</v>
      </c>
      <c r="AA19" s="17">
        <v>4</v>
      </c>
      <c r="AB19" s="17">
        <f t="shared" si="2"/>
        <v>0.2</v>
      </c>
      <c r="AC19" s="8">
        <f t="shared" si="3"/>
        <v>4.4000000000000004</v>
      </c>
    </row>
    <row r="20" spans="1:29" ht="30" customHeight="1">
      <c r="A20" s="16">
        <v>11</v>
      </c>
      <c r="B20" s="72" t="s">
        <v>106</v>
      </c>
      <c r="C20" s="16">
        <v>30507155678</v>
      </c>
      <c r="D20" s="16" t="s">
        <v>115</v>
      </c>
      <c r="E20" s="17">
        <v>4</v>
      </c>
      <c r="F20" s="17">
        <v>4</v>
      </c>
      <c r="G20" s="17">
        <v>1</v>
      </c>
      <c r="H20" s="17">
        <v>5</v>
      </c>
      <c r="I20" s="17">
        <v>5</v>
      </c>
      <c r="J20" s="17">
        <v>4</v>
      </c>
      <c r="K20" s="17">
        <v>5</v>
      </c>
      <c r="L20" s="17">
        <v>6</v>
      </c>
      <c r="M20" s="17">
        <v>6</v>
      </c>
      <c r="N20" s="17">
        <v>4</v>
      </c>
      <c r="O20" s="17">
        <v>4</v>
      </c>
      <c r="P20" s="17">
        <v>4</v>
      </c>
      <c r="Q20" s="8">
        <f t="shared" si="0"/>
        <v>2.5999999999999996</v>
      </c>
      <c r="R20" s="17">
        <v>5</v>
      </c>
      <c r="S20" s="17">
        <v>5</v>
      </c>
      <c r="T20" s="17">
        <v>5</v>
      </c>
      <c r="U20" s="17">
        <v>5</v>
      </c>
      <c r="V20" s="17">
        <v>5</v>
      </c>
      <c r="W20" s="17">
        <v>5</v>
      </c>
      <c r="X20" s="17">
        <v>5</v>
      </c>
      <c r="Y20" s="17">
        <v>5</v>
      </c>
      <c r="Z20" s="17">
        <f t="shared" si="1"/>
        <v>1.75</v>
      </c>
      <c r="AA20" s="17">
        <v>4</v>
      </c>
      <c r="AB20" s="17">
        <f t="shared" si="2"/>
        <v>0.2</v>
      </c>
      <c r="AC20" s="8">
        <f t="shared" si="3"/>
        <v>4.55</v>
      </c>
    </row>
    <row r="21" spans="1:29" ht="30" customHeight="1">
      <c r="A21" s="16">
        <v>12</v>
      </c>
      <c r="B21" s="72" t="s">
        <v>107</v>
      </c>
      <c r="C21" s="16">
        <v>30507155678</v>
      </c>
      <c r="D21" s="16" t="s">
        <v>115</v>
      </c>
      <c r="E21" s="17">
        <v>5</v>
      </c>
      <c r="F21" s="17">
        <v>5</v>
      </c>
      <c r="G21" s="17">
        <v>1</v>
      </c>
      <c r="H21" s="17">
        <v>5</v>
      </c>
      <c r="I21" s="17">
        <v>5</v>
      </c>
      <c r="J21" s="17">
        <v>5</v>
      </c>
      <c r="K21" s="17">
        <v>5</v>
      </c>
      <c r="L21" s="17">
        <v>6</v>
      </c>
      <c r="M21" s="17">
        <v>5</v>
      </c>
      <c r="N21" s="17">
        <v>6</v>
      </c>
      <c r="O21" s="17">
        <v>6</v>
      </c>
      <c r="P21" s="17">
        <v>6</v>
      </c>
      <c r="Q21" s="8">
        <f t="shared" si="0"/>
        <v>3</v>
      </c>
      <c r="R21" s="17">
        <v>6</v>
      </c>
      <c r="S21" s="17">
        <v>6</v>
      </c>
      <c r="T21" s="17">
        <v>5</v>
      </c>
      <c r="U21" s="17">
        <v>5</v>
      </c>
      <c r="V21" s="17">
        <v>5</v>
      </c>
      <c r="W21" s="17">
        <v>5</v>
      </c>
      <c r="X21" s="17">
        <v>5</v>
      </c>
      <c r="Y21" s="17">
        <v>6</v>
      </c>
      <c r="Z21" s="17">
        <f t="shared" si="1"/>
        <v>1.8812499999999999</v>
      </c>
      <c r="AA21" s="17">
        <v>5</v>
      </c>
      <c r="AB21" s="17">
        <f t="shared" si="2"/>
        <v>0.25</v>
      </c>
      <c r="AC21" s="8">
        <f t="shared" si="3"/>
        <v>5.1312499999999996</v>
      </c>
    </row>
    <row r="22" spans="1:29" ht="30" customHeight="1">
      <c r="A22" s="16">
        <v>13</v>
      </c>
      <c r="B22" s="72" t="s">
        <v>108</v>
      </c>
      <c r="C22" s="16">
        <v>30507871488</v>
      </c>
      <c r="D22" s="16" t="s">
        <v>115</v>
      </c>
      <c r="E22" s="17">
        <v>3</v>
      </c>
      <c r="F22" s="17">
        <v>5</v>
      </c>
      <c r="G22" s="17">
        <v>1</v>
      </c>
      <c r="H22" s="17">
        <v>5</v>
      </c>
      <c r="I22" s="17">
        <v>5</v>
      </c>
      <c r="J22" s="17">
        <v>5</v>
      </c>
      <c r="K22" s="17">
        <v>5</v>
      </c>
      <c r="L22" s="17">
        <v>6</v>
      </c>
      <c r="M22" s="17">
        <v>5</v>
      </c>
      <c r="N22" s="17">
        <v>4</v>
      </c>
      <c r="O22" s="17">
        <v>5</v>
      </c>
      <c r="P22" s="17">
        <v>6</v>
      </c>
      <c r="Q22" s="8">
        <f t="shared" si="0"/>
        <v>2.7499999999999996</v>
      </c>
      <c r="R22" s="17">
        <v>6</v>
      </c>
      <c r="S22" s="17">
        <v>6</v>
      </c>
      <c r="T22" s="17">
        <v>6</v>
      </c>
      <c r="U22" s="17">
        <v>6</v>
      </c>
      <c r="V22" s="17">
        <v>6</v>
      </c>
      <c r="W22" s="17">
        <v>6</v>
      </c>
      <c r="X22" s="17">
        <v>6</v>
      </c>
      <c r="Y22" s="17">
        <v>6</v>
      </c>
      <c r="Z22" s="17">
        <f t="shared" si="1"/>
        <v>2.0999999999999996</v>
      </c>
      <c r="AA22" s="17">
        <v>6</v>
      </c>
      <c r="AB22" s="17">
        <f t="shared" si="2"/>
        <v>0.30000000000000004</v>
      </c>
      <c r="AC22" s="8">
        <f t="shared" si="3"/>
        <v>5.1499999999999995</v>
      </c>
    </row>
    <row r="23" spans="1:29" ht="30" customHeight="1">
      <c r="A23" s="16">
        <v>14</v>
      </c>
      <c r="B23" s="72" t="s">
        <v>109</v>
      </c>
      <c r="C23" s="16">
        <v>30507156736</v>
      </c>
      <c r="D23" s="16" t="s">
        <v>115</v>
      </c>
      <c r="E23" s="17">
        <v>6</v>
      </c>
      <c r="F23" s="17">
        <v>6</v>
      </c>
      <c r="G23" s="17">
        <v>1</v>
      </c>
      <c r="H23" s="17">
        <v>6</v>
      </c>
      <c r="I23" s="17">
        <v>6</v>
      </c>
      <c r="J23" s="17">
        <v>6</v>
      </c>
      <c r="K23" s="17">
        <v>6</v>
      </c>
      <c r="L23" s="17">
        <v>6</v>
      </c>
      <c r="M23" s="17">
        <v>6</v>
      </c>
      <c r="N23" s="17">
        <v>6</v>
      </c>
      <c r="O23" s="17">
        <v>6</v>
      </c>
      <c r="P23" s="17">
        <v>6</v>
      </c>
      <c r="Q23" s="8">
        <f t="shared" si="0"/>
        <v>3.3499999999999996</v>
      </c>
      <c r="R23" s="17">
        <v>4</v>
      </c>
      <c r="S23" s="17">
        <v>4</v>
      </c>
      <c r="T23" s="17">
        <v>4</v>
      </c>
      <c r="U23" s="17">
        <v>4</v>
      </c>
      <c r="V23" s="17">
        <v>4</v>
      </c>
      <c r="W23" s="17">
        <v>4</v>
      </c>
      <c r="X23" s="17">
        <v>4</v>
      </c>
      <c r="Y23" s="17">
        <v>4</v>
      </c>
      <c r="Z23" s="17">
        <f t="shared" si="1"/>
        <v>1.4</v>
      </c>
      <c r="AA23" s="17">
        <v>4</v>
      </c>
      <c r="AB23" s="17">
        <f t="shared" si="2"/>
        <v>0.2</v>
      </c>
      <c r="AC23" s="8">
        <f t="shared" si="3"/>
        <v>4.95</v>
      </c>
    </row>
    <row r="24" spans="1:29" ht="30" customHeight="1">
      <c r="A24" s="16">
        <v>15</v>
      </c>
      <c r="B24" s="72" t="s">
        <v>110</v>
      </c>
      <c r="C24" s="16">
        <v>30507148718</v>
      </c>
      <c r="D24" s="16" t="s">
        <v>115</v>
      </c>
      <c r="E24" s="17">
        <v>5</v>
      </c>
      <c r="F24" s="17">
        <v>5</v>
      </c>
      <c r="G24" s="17">
        <v>6</v>
      </c>
      <c r="H24" s="17">
        <v>4</v>
      </c>
      <c r="I24" s="17">
        <v>3</v>
      </c>
      <c r="J24" s="17">
        <v>5</v>
      </c>
      <c r="K24" s="17">
        <v>6</v>
      </c>
      <c r="L24" s="17">
        <v>4</v>
      </c>
      <c r="M24" s="17">
        <v>5</v>
      </c>
      <c r="N24" s="17">
        <v>5</v>
      </c>
      <c r="O24" s="17">
        <v>5</v>
      </c>
      <c r="P24" s="17">
        <v>5</v>
      </c>
      <c r="Q24" s="8">
        <f t="shared" si="0"/>
        <v>2.9</v>
      </c>
      <c r="R24" s="17">
        <v>5</v>
      </c>
      <c r="S24" s="17">
        <v>5</v>
      </c>
      <c r="T24" s="17">
        <v>5</v>
      </c>
      <c r="U24" s="17">
        <v>5</v>
      </c>
      <c r="V24" s="17">
        <v>5</v>
      </c>
      <c r="W24" s="17">
        <v>5</v>
      </c>
      <c r="X24" s="17">
        <v>5</v>
      </c>
      <c r="Y24" s="17">
        <v>5</v>
      </c>
      <c r="Z24" s="17">
        <f t="shared" si="1"/>
        <v>1.75</v>
      </c>
      <c r="AA24" s="17">
        <v>5</v>
      </c>
      <c r="AB24" s="17">
        <f t="shared" si="2"/>
        <v>0.25</v>
      </c>
      <c r="AC24" s="8">
        <f t="shared" si="3"/>
        <v>4.9000000000000004</v>
      </c>
    </row>
    <row r="25" spans="1:29" ht="30" customHeight="1">
      <c r="A25" s="16">
        <v>16</v>
      </c>
      <c r="B25" s="72" t="s">
        <v>111</v>
      </c>
      <c r="C25" s="16">
        <v>30448794114</v>
      </c>
      <c r="D25" s="16" t="s">
        <v>115</v>
      </c>
      <c r="E25" s="17">
        <v>5</v>
      </c>
      <c r="F25" s="17">
        <v>6</v>
      </c>
      <c r="G25" s="17">
        <v>5</v>
      </c>
      <c r="H25" s="17">
        <v>5</v>
      </c>
      <c r="I25" s="17">
        <v>5</v>
      </c>
      <c r="J25" s="17">
        <v>5</v>
      </c>
      <c r="K25" s="17">
        <v>6</v>
      </c>
      <c r="L25" s="17">
        <v>5</v>
      </c>
      <c r="M25" s="17">
        <v>6</v>
      </c>
      <c r="N25" s="17">
        <v>6</v>
      </c>
      <c r="O25" s="17">
        <v>6</v>
      </c>
      <c r="P25" s="17">
        <v>4</v>
      </c>
      <c r="Q25" s="8">
        <f t="shared" si="0"/>
        <v>3.1999999999999997</v>
      </c>
      <c r="R25" s="17">
        <v>6</v>
      </c>
      <c r="S25" s="17">
        <v>6</v>
      </c>
      <c r="T25" s="17">
        <v>5</v>
      </c>
      <c r="U25" s="17">
        <v>5</v>
      </c>
      <c r="V25" s="17">
        <v>5</v>
      </c>
      <c r="W25" s="17">
        <v>5</v>
      </c>
      <c r="X25" s="17">
        <v>5</v>
      </c>
      <c r="Y25" s="17">
        <v>6</v>
      </c>
      <c r="Z25" s="17">
        <f t="shared" si="1"/>
        <v>1.8812499999999999</v>
      </c>
      <c r="AA25" s="17">
        <v>5</v>
      </c>
      <c r="AB25" s="17">
        <f t="shared" si="2"/>
        <v>0.25</v>
      </c>
      <c r="AC25" s="8">
        <f t="shared" si="3"/>
        <v>5.3312499999999998</v>
      </c>
    </row>
    <row r="26" spans="1:29" ht="30" customHeight="1">
      <c r="A26" s="16">
        <v>17</v>
      </c>
      <c r="B26" s="72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8" t="e">
        <f t="shared" si="0"/>
        <v>#DIV/0!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8"/>
    </row>
    <row r="27" spans="1:29" ht="30" customHeight="1">
      <c r="A27" s="16">
        <v>18</v>
      </c>
      <c r="B27" s="72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8"/>
    </row>
    <row r="28" spans="1:29" ht="30" customHeight="1">
      <c r="A28" s="16">
        <v>19</v>
      </c>
      <c r="B28" s="74" t="s">
        <v>254</v>
      </c>
      <c r="C28" s="16">
        <v>30507155678</v>
      </c>
      <c r="D28" s="16" t="s">
        <v>115</v>
      </c>
      <c r="E28" s="17">
        <v>3</v>
      </c>
      <c r="F28" s="17">
        <v>5</v>
      </c>
      <c r="G28" s="17">
        <v>3</v>
      </c>
      <c r="H28" s="17">
        <v>4</v>
      </c>
      <c r="I28" s="17">
        <v>5</v>
      </c>
      <c r="J28" s="17">
        <v>2</v>
      </c>
      <c r="K28" s="17">
        <v>3</v>
      </c>
      <c r="L28" s="17">
        <v>4</v>
      </c>
      <c r="M28" s="17">
        <v>2</v>
      </c>
      <c r="N28" s="17">
        <v>2</v>
      </c>
      <c r="O28" s="17">
        <v>2</v>
      </c>
      <c r="P28" s="17">
        <v>3</v>
      </c>
      <c r="Q28" s="8"/>
      <c r="R28" s="17">
        <v>6</v>
      </c>
      <c r="S28" s="17">
        <v>6</v>
      </c>
      <c r="T28" s="17">
        <v>5</v>
      </c>
      <c r="U28" s="17">
        <v>5</v>
      </c>
      <c r="V28" s="17">
        <v>5</v>
      </c>
      <c r="W28" s="17">
        <v>5</v>
      </c>
      <c r="X28" s="17">
        <v>5</v>
      </c>
      <c r="Y28" s="17">
        <v>6</v>
      </c>
      <c r="Z28" s="17">
        <f t="shared" ref="Z28:Z32" si="4">AVERAGE(R28:Y28)*0.35</f>
        <v>1.8812499999999999</v>
      </c>
      <c r="AA28" s="17">
        <v>5</v>
      </c>
      <c r="AB28" s="17"/>
      <c r="AC28" s="8"/>
    </row>
    <row r="29" spans="1:29" ht="30" customHeight="1">
      <c r="A29" s="16">
        <v>20</v>
      </c>
      <c r="B29" s="74" t="s">
        <v>255</v>
      </c>
      <c r="C29" s="16">
        <v>30507155678</v>
      </c>
      <c r="D29" s="16" t="s">
        <v>115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8"/>
      <c r="R29" s="17">
        <v>6</v>
      </c>
      <c r="S29" s="17">
        <v>6</v>
      </c>
      <c r="T29" s="17">
        <v>6</v>
      </c>
      <c r="U29" s="17">
        <v>6</v>
      </c>
      <c r="V29" s="17">
        <v>6</v>
      </c>
      <c r="W29" s="17">
        <v>6</v>
      </c>
      <c r="X29" s="17">
        <v>6</v>
      </c>
      <c r="Y29" s="17">
        <v>6</v>
      </c>
      <c r="Z29" s="17">
        <f t="shared" si="4"/>
        <v>2.0999999999999996</v>
      </c>
      <c r="AA29" s="17">
        <v>6</v>
      </c>
      <c r="AB29" s="17"/>
      <c r="AC29" s="8"/>
    </row>
    <row r="30" spans="1:29" ht="30" customHeight="1">
      <c r="A30" s="16">
        <v>21</v>
      </c>
      <c r="B30" s="74" t="s">
        <v>256</v>
      </c>
      <c r="C30" s="16">
        <v>30507871488</v>
      </c>
      <c r="D30" s="16" t="s">
        <v>115</v>
      </c>
      <c r="E30" s="17">
        <v>4</v>
      </c>
      <c r="F30" s="17">
        <v>4</v>
      </c>
      <c r="G30" s="17">
        <v>4</v>
      </c>
      <c r="H30" s="17">
        <v>4</v>
      </c>
      <c r="I30" s="17">
        <v>4</v>
      </c>
      <c r="J30" s="17">
        <v>4</v>
      </c>
      <c r="K30" s="17">
        <v>4</v>
      </c>
      <c r="L30" s="17">
        <v>4</v>
      </c>
      <c r="M30" s="17">
        <v>4</v>
      </c>
      <c r="N30" s="17">
        <v>4</v>
      </c>
      <c r="O30" s="17">
        <v>4</v>
      </c>
      <c r="P30" s="17">
        <v>4</v>
      </c>
      <c r="Q30" s="8"/>
      <c r="R30" s="17">
        <v>4</v>
      </c>
      <c r="S30" s="17">
        <v>4</v>
      </c>
      <c r="T30" s="17">
        <v>4</v>
      </c>
      <c r="U30" s="17">
        <v>4</v>
      </c>
      <c r="V30" s="17">
        <v>4</v>
      </c>
      <c r="W30" s="17">
        <v>4</v>
      </c>
      <c r="X30" s="17">
        <v>4</v>
      </c>
      <c r="Y30" s="17">
        <v>4</v>
      </c>
      <c r="Z30" s="17">
        <f t="shared" si="4"/>
        <v>1.4</v>
      </c>
      <c r="AA30" s="17">
        <v>4</v>
      </c>
      <c r="AB30" s="17"/>
      <c r="AC30" s="8"/>
    </row>
    <row r="31" spans="1:29" ht="30" customHeight="1">
      <c r="A31" s="16">
        <v>22</v>
      </c>
      <c r="B31" s="74" t="s">
        <v>257</v>
      </c>
      <c r="C31" s="16">
        <v>30507156736</v>
      </c>
      <c r="D31" s="16" t="s">
        <v>114</v>
      </c>
      <c r="E31" s="17">
        <v>5</v>
      </c>
      <c r="F31" s="17">
        <v>5</v>
      </c>
      <c r="G31" s="17">
        <v>5</v>
      </c>
      <c r="H31" s="17">
        <v>5</v>
      </c>
      <c r="I31" s="17">
        <v>5</v>
      </c>
      <c r="J31" s="17">
        <v>5</v>
      </c>
      <c r="K31" s="17">
        <v>5</v>
      </c>
      <c r="L31" s="17">
        <v>5</v>
      </c>
      <c r="M31" s="17">
        <v>5</v>
      </c>
      <c r="N31" s="17">
        <v>5</v>
      </c>
      <c r="O31" s="17">
        <v>5</v>
      </c>
      <c r="P31" s="17">
        <v>5</v>
      </c>
      <c r="Q31" s="8"/>
      <c r="R31" s="17">
        <v>5</v>
      </c>
      <c r="S31" s="17">
        <v>5</v>
      </c>
      <c r="T31" s="17">
        <v>5</v>
      </c>
      <c r="U31" s="17">
        <v>5</v>
      </c>
      <c r="V31" s="17">
        <v>5</v>
      </c>
      <c r="W31" s="17">
        <v>5</v>
      </c>
      <c r="X31" s="17">
        <v>5</v>
      </c>
      <c r="Y31" s="17">
        <v>5</v>
      </c>
      <c r="Z31" s="17">
        <f t="shared" si="4"/>
        <v>1.75</v>
      </c>
      <c r="AA31" s="17">
        <v>5</v>
      </c>
      <c r="AB31" s="17"/>
      <c r="AC31" s="8"/>
    </row>
    <row r="32" spans="1:29" ht="30" customHeight="1">
      <c r="A32" s="16">
        <v>23</v>
      </c>
      <c r="B32" s="74" t="s">
        <v>258</v>
      </c>
      <c r="C32" s="16">
        <v>30507148718</v>
      </c>
      <c r="D32" s="16" t="s">
        <v>115</v>
      </c>
      <c r="E32" s="17">
        <v>6</v>
      </c>
      <c r="F32" s="17">
        <v>6</v>
      </c>
      <c r="G32" s="17">
        <v>6</v>
      </c>
      <c r="H32" s="17">
        <v>6</v>
      </c>
      <c r="I32" s="17">
        <v>6</v>
      </c>
      <c r="J32" s="17">
        <v>6</v>
      </c>
      <c r="K32" s="17">
        <v>6</v>
      </c>
      <c r="L32" s="17">
        <v>6</v>
      </c>
      <c r="M32" s="17">
        <v>6</v>
      </c>
      <c r="N32" s="17">
        <v>6</v>
      </c>
      <c r="O32" s="17">
        <v>6</v>
      </c>
      <c r="P32" s="17">
        <v>6</v>
      </c>
      <c r="Q32" s="8"/>
      <c r="R32" s="17">
        <v>6</v>
      </c>
      <c r="S32" s="17">
        <v>6</v>
      </c>
      <c r="T32" s="17">
        <v>5</v>
      </c>
      <c r="U32" s="17">
        <v>5</v>
      </c>
      <c r="V32" s="17">
        <v>5</v>
      </c>
      <c r="W32" s="17">
        <v>5</v>
      </c>
      <c r="X32" s="17">
        <v>5</v>
      </c>
      <c r="Y32" s="17">
        <v>6</v>
      </c>
      <c r="Z32" s="17">
        <f t="shared" si="4"/>
        <v>1.8812499999999999</v>
      </c>
      <c r="AA32" s="17">
        <v>5</v>
      </c>
      <c r="AB32" s="17"/>
      <c r="AC32" s="8"/>
    </row>
    <row r="33" spans="1:29" ht="30" customHeight="1">
      <c r="A33" s="16">
        <v>24</v>
      </c>
      <c r="B33" s="74" t="s">
        <v>259</v>
      </c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8"/>
    </row>
    <row r="34" spans="1:29" ht="30" customHeight="1">
      <c r="A34" s="16">
        <v>25</v>
      </c>
      <c r="B34" s="74" t="s">
        <v>260</v>
      </c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8"/>
    </row>
    <row r="35" spans="1:29" ht="30" customHeight="1">
      <c r="A35" s="16">
        <v>26</v>
      </c>
      <c r="B35" s="74" t="s">
        <v>261</v>
      </c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8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8"/>
    </row>
    <row r="36" spans="1:29" ht="30" customHeight="1">
      <c r="A36" s="16">
        <v>27</v>
      </c>
      <c r="B36" s="74" t="s">
        <v>262</v>
      </c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8"/>
    </row>
    <row r="37" spans="1:29" ht="30" customHeight="1">
      <c r="A37" s="16">
        <v>28</v>
      </c>
      <c r="B37" s="74" t="s">
        <v>263</v>
      </c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8"/>
    </row>
    <row r="38" spans="1:29" ht="30" customHeight="1">
      <c r="A38" s="16">
        <v>29</v>
      </c>
      <c r="B38" s="74" t="s">
        <v>264</v>
      </c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8"/>
    </row>
    <row r="39" spans="1:29" ht="30" customHeight="1">
      <c r="A39" s="16">
        <v>30</v>
      </c>
      <c r="B39" s="72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8"/>
    </row>
    <row r="40" spans="1:29" ht="30" customHeight="1">
      <c r="A40" s="16">
        <v>31</v>
      </c>
      <c r="B40" s="72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8"/>
    </row>
    <row r="41" spans="1:29" ht="30" customHeight="1">
      <c r="A41" s="16">
        <v>32</v>
      </c>
      <c r="B41" s="72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8"/>
    </row>
    <row r="42" spans="1:29" ht="30" customHeight="1">
      <c r="A42" s="16">
        <v>33</v>
      </c>
      <c r="B42" s="72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8"/>
    </row>
    <row r="43" spans="1:29" ht="30" customHeight="1">
      <c r="A43" s="16">
        <v>34</v>
      </c>
      <c r="B43" s="72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8"/>
    </row>
    <row r="44" spans="1:29" ht="30" customHeight="1">
      <c r="A44" s="16">
        <v>35</v>
      </c>
      <c r="B44" s="72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8"/>
    </row>
    <row r="45" spans="1:29" ht="30" customHeight="1">
      <c r="A45" s="16">
        <v>36</v>
      </c>
      <c r="B45" s="72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8"/>
    </row>
    <row r="46" spans="1:29" ht="30" customHeight="1">
      <c r="A46" s="16">
        <v>37</v>
      </c>
      <c r="B46" s="72"/>
      <c r="C46" s="1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8"/>
    </row>
    <row r="47" spans="1:29" ht="30" customHeight="1">
      <c r="A47" s="16">
        <v>38</v>
      </c>
      <c r="B47" s="72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8"/>
    </row>
    <row r="48" spans="1:29" ht="30" customHeight="1">
      <c r="A48" s="16">
        <v>39</v>
      </c>
      <c r="B48" s="72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8"/>
    </row>
    <row r="49" spans="1:29" ht="30" customHeight="1">
      <c r="A49" s="16">
        <v>40</v>
      </c>
      <c r="B49" s="72"/>
      <c r="C49" s="16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8"/>
    </row>
    <row r="50" spans="1:29" ht="30" customHeight="1">
      <c r="A50" s="16">
        <v>41</v>
      </c>
      <c r="B50" s="72"/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8"/>
    </row>
    <row r="51" spans="1:29" ht="30" customHeight="1">
      <c r="A51" s="16">
        <v>42</v>
      </c>
      <c r="B51" s="72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8"/>
    </row>
    <row r="52" spans="1:29" ht="30" customHeight="1">
      <c r="A52" s="16">
        <v>43</v>
      </c>
      <c r="B52" s="72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8"/>
    </row>
    <row r="53" spans="1:29" ht="30" customHeight="1">
      <c r="A53" s="16">
        <v>44</v>
      </c>
      <c r="B53" s="72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8"/>
    </row>
    <row r="54" spans="1:29" ht="30" customHeight="1">
      <c r="A54" s="16">
        <v>45</v>
      </c>
      <c r="B54" s="72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8"/>
    </row>
    <row r="55" spans="1:29" ht="30" customHeight="1">
      <c r="A55" s="16">
        <v>46</v>
      </c>
      <c r="B55" s="72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8"/>
    </row>
    <row r="56" spans="1:29" ht="30" customHeight="1">
      <c r="A56" s="16">
        <v>47</v>
      </c>
      <c r="B56" s="72"/>
      <c r="C56" s="16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8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8"/>
    </row>
    <row r="57" spans="1:29" ht="30" customHeight="1">
      <c r="A57" s="16">
        <v>48</v>
      </c>
      <c r="B57" s="72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8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8"/>
    </row>
    <row r="58" spans="1:29" ht="30" customHeight="1">
      <c r="A58" s="16">
        <v>49</v>
      </c>
      <c r="B58" s="72"/>
      <c r="C58" s="16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8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8"/>
    </row>
    <row r="59" spans="1:29" ht="30" customHeight="1">
      <c r="A59" s="16">
        <v>50</v>
      </c>
      <c r="B59" s="72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8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8"/>
    </row>
    <row r="63" spans="1:29" ht="15" customHeight="1"/>
    <row r="65" spans="2:11" ht="20.100000000000001" customHeight="1">
      <c r="B65" s="6" t="s">
        <v>14</v>
      </c>
      <c r="F65" s="6" t="s">
        <v>139</v>
      </c>
      <c r="I65" s="75" t="s">
        <v>148</v>
      </c>
      <c r="J65" s="76"/>
      <c r="K65" s="76"/>
    </row>
    <row r="66" spans="2:11" ht="15" customHeight="1">
      <c r="B66" s="20" t="s">
        <v>147</v>
      </c>
    </row>
    <row r="67" spans="2:11" ht="15" customHeight="1">
      <c r="B67" s="19" t="s">
        <v>15</v>
      </c>
    </row>
    <row r="68" spans="2:11" ht="15" customHeight="1">
      <c r="B68" s="21"/>
    </row>
    <row r="69" spans="2:11" ht="20.100000000000001" customHeight="1">
      <c r="B69" s="10"/>
      <c r="C69" s="10"/>
    </row>
    <row r="70" spans="2:11">
      <c r="B70" s="1"/>
      <c r="C70" s="1"/>
    </row>
  </sheetData>
  <sortState ref="B10:M59">
    <sortCondition ref="B10"/>
  </sortState>
  <dataConsolidate/>
  <mergeCells count="14">
    <mergeCell ref="I65:K65"/>
    <mergeCell ref="AC8:AC9"/>
    <mergeCell ref="A1:AC1"/>
    <mergeCell ref="A2:AC2"/>
    <mergeCell ref="A4:AC4"/>
    <mergeCell ref="A8:A9"/>
    <mergeCell ref="B8:B9"/>
    <mergeCell ref="C8:C9"/>
    <mergeCell ref="D8:D9"/>
    <mergeCell ref="E8:Q8"/>
    <mergeCell ref="C6:E6"/>
    <mergeCell ref="R8:Z8"/>
    <mergeCell ref="AB8:AB9"/>
    <mergeCell ref="AA8:AA9"/>
  </mergeCells>
  <dataValidations count="1">
    <dataValidation type="whole" allowBlank="1" showInputMessage="1" showErrorMessage="1" errorTitle="Tahap Penguasaan" error="Sila pastikan data yang dimasukkan tepat" promptTitle="Tahap Penguasaan" prompt="1-6" sqref="E10:P59 AA10:AA59 R10:Y59">
      <formula1>1</formula1>
      <formula2>6</formula2>
    </dataValidation>
  </dataValidations>
  <pageMargins left="0.38" right="0.28000000000000003" top="0.74803149606299202" bottom="0.74803149606299202" header="0.31496062992126" footer="0.31496062992126"/>
  <pageSetup paperSize="9" scale="6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216"/>
  <sheetViews>
    <sheetView topLeftCell="A100" zoomScale="70" zoomScaleNormal="70" workbookViewId="0">
      <selection activeCell="B118" sqref="B118"/>
    </sheetView>
  </sheetViews>
  <sheetFormatPr defaultRowHeight="14.25"/>
  <cols>
    <col min="1" max="1" width="26.42578125" style="1" customWidth="1"/>
    <col min="2" max="2" width="92.85546875" style="1" customWidth="1"/>
    <col min="3" max="3" width="64.42578125" style="1" customWidth="1"/>
    <col min="4" max="4" width="15" style="1" customWidth="1"/>
    <col min="5" max="16384" width="9.140625" style="1"/>
  </cols>
  <sheetData>
    <row r="1" spans="1:3" ht="20.100000000000001" customHeight="1">
      <c r="A1" s="92" t="s">
        <v>126</v>
      </c>
      <c r="B1" s="92"/>
    </row>
    <row r="2" spans="1:3" ht="20.100000000000001" customHeight="1"/>
    <row r="3" spans="1:3" ht="20.100000000000001" customHeight="1">
      <c r="A3" s="95" t="s">
        <v>43</v>
      </c>
      <c r="B3" s="95"/>
    </row>
    <row r="4" spans="1:3" ht="20.100000000000001" customHeight="1">
      <c r="A4" s="38"/>
      <c r="B4" s="38"/>
    </row>
    <row r="5" spans="1:3" ht="20.100000000000001" customHeight="1">
      <c r="A5" s="92" t="s">
        <v>149</v>
      </c>
      <c r="B5" s="92"/>
    </row>
    <row r="6" spans="1:3" ht="20.100000000000001" customHeight="1">
      <c r="A6" s="34" t="s">
        <v>127</v>
      </c>
      <c r="B6" s="37" t="s">
        <v>128</v>
      </c>
    </row>
    <row r="7" spans="1:3" ht="30.95" customHeight="1">
      <c r="A7" s="28">
        <v>1</v>
      </c>
      <c r="B7" s="73" t="s">
        <v>150</v>
      </c>
      <c r="C7" s="4"/>
    </row>
    <row r="8" spans="1:3" ht="30.95" customHeight="1">
      <c r="A8" s="28">
        <v>2</v>
      </c>
      <c r="B8" s="73" t="s">
        <v>151</v>
      </c>
      <c r="C8" s="5"/>
    </row>
    <row r="9" spans="1:3" ht="30.95" customHeight="1">
      <c r="A9" s="28">
        <v>3</v>
      </c>
      <c r="B9" s="73" t="s">
        <v>152</v>
      </c>
      <c r="C9" s="2"/>
    </row>
    <row r="10" spans="1:3" ht="30.95" customHeight="1">
      <c r="A10" s="28">
        <v>4</v>
      </c>
      <c r="B10" s="73" t="s">
        <v>153</v>
      </c>
      <c r="C10" s="2"/>
    </row>
    <row r="11" spans="1:3" ht="30.95" customHeight="1">
      <c r="A11" s="28">
        <v>5</v>
      </c>
      <c r="B11" s="73" t="s">
        <v>154</v>
      </c>
      <c r="C11" s="2"/>
    </row>
    <row r="12" spans="1:3" ht="30.95" customHeight="1">
      <c r="A12" s="28">
        <v>6</v>
      </c>
      <c r="B12" s="73" t="s">
        <v>155</v>
      </c>
      <c r="C12" s="2"/>
    </row>
    <row r="13" spans="1:3" ht="20.100000000000001" customHeight="1"/>
    <row r="14" spans="1:3" ht="20.100000000000001" customHeight="1"/>
    <row r="15" spans="1:3" ht="20.100000000000001" customHeight="1">
      <c r="A15" s="92" t="s">
        <v>156</v>
      </c>
      <c r="B15" s="92"/>
    </row>
    <row r="16" spans="1:3" ht="20.100000000000001" customHeight="1">
      <c r="A16" s="34" t="s">
        <v>127</v>
      </c>
      <c r="B16" s="37" t="s">
        <v>128</v>
      </c>
    </row>
    <row r="17" spans="1:3" ht="30.95" customHeight="1">
      <c r="A17" s="62">
        <v>1</v>
      </c>
      <c r="B17" s="25" t="s">
        <v>172</v>
      </c>
      <c r="C17" s="4"/>
    </row>
    <row r="18" spans="1:3" ht="30.95" customHeight="1">
      <c r="A18" s="62">
        <v>2</v>
      </c>
      <c r="B18" s="25" t="s">
        <v>142</v>
      </c>
      <c r="C18" s="5"/>
    </row>
    <row r="19" spans="1:3" ht="30.95" customHeight="1">
      <c r="A19" s="62">
        <v>3</v>
      </c>
      <c r="B19" s="25" t="s">
        <v>173</v>
      </c>
      <c r="C19" s="2"/>
    </row>
    <row r="20" spans="1:3" ht="30.95" customHeight="1">
      <c r="A20" s="62">
        <v>4</v>
      </c>
      <c r="B20" s="25" t="s">
        <v>174</v>
      </c>
      <c r="C20" s="2"/>
    </row>
    <row r="21" spans="1:3" ht="30.95" customHeight="1">
      <c r="A21" s="62">
        <v>5</v>
      </c>
      <c r="B21" s="25" t="s">
        <v>31</v>
      </c>
      <c r="C21" s="2"/>
    </row>
    <row r="22" spans="1:3" ht="30.95" customHeight="1">
      <c r="A22" s="62">
        <v>6</v>
      </c>
      <c r="B22" s="25" t="s">
        <v>143</v>
      </c>
      <c r="C22" s="2"/>
    </row>
    <row r="23" spans="1:3" ht="20.100000000000001" customHeight="1"/>
    <row r="24" spans="1:3" ht="20.100000000000001" customHeight="1"/>
    <row r="25" spans="1:3" ht="20.100000000000001" customHeight="1">
      <c r="A25" s="92" t="s">
        <v>157</v>
      </c>
      <c r="B25" s="92"/>
    </row>
    <row r="26" spans="1:3" ht="20.100000000000001" customHeight="1">
      <c r="A26" s="34" t="s">
        <v>127</v>
      </c>
      <c r="B26" s="37" t="s">
        <v>128</v>
      </c>
    </row>
    <row r="27" spans="1:3" ht="30.95" customHeight="1">
      <c r="A27" s="62">
        <v>1</v>
      </c>
      <c r="B27" s="26" t="s">
        <v>175</v>
      </c>
      <c r="C27" s="4"/>
    </row>
    <row r="28" spans="1:3" ht="30.95" customHeight="1">
      <c r="A28" s="62">
        <v>2</v>
      </c>
      <c r="B28" s="26" t="s">
        <v>176</v>
      </c>
      <c r="C28" s="5"/>
    </row>
    <row r="29" spans="1:3" ht="30.95" customHeight="1">
      <c r="A29" s="62">
        <v>3</v>
      </c>
      <c r="B29" s="25" t="s">
        <v>177</v>
      </c>
      <c r="C29" s="2"/>
    </row>
    <row r="30" spans="1:3" ht="30.95" customHeight="1">
      <c r="A30" s="62">
        <v>4</v>
      </c>
      <c r="B30" s="25" t="s">
        <v>178</v>
      </c>
      <c r="C30" s="2"/>
    </row>
    <row r="31" spans="1:3" ht="30.95" customHeight="1">
      <c r="A31" s="62">
        <v>5</v>
      </c>
      <c r="B31" s="25" t="s">
        <v>179</v>
      </c>
      <c r="C31" s="2"/>
    </row>
    <row r="32" spans="1:3" ht="30.95" customHeight="1">
      <c r="A32" s="62">
        <v>6</v>
      </c>
      <c r="B32" s="25" t="s">
        <v>180</v>
      </c>
      <c r="C32" s="2"/>
    </row>
    <row r="33" spans="1:3" ht="20.100000000000001" customHeight="1"/>
    <row r="34" spans="1:3" ht="20.100000000000001" customHeight="1"/>
    <row r="35" spans="1:3" ht="20.100000000000001" customHeight="1">
      <c r="A35" s="92" t="s">
        <v>158</v>
      </c>
      <c r="B35" s="92"/>
    </row>
    <row r="36" spans="1:3" ht="20.100000000000001" customHeight="1">
      <c r="A36" s="34" t="s">
        <v>127</v>
      </c>
      <c r="B36" s="37" t="s">
        <v>128</v>
      </c>
    </row>
    <row r="37" spans="1:3" ht="30.95" customHeight="1">
      <c r="A37" s="62">
        <v>1</v>
      </c>
      <c r="B37" s="25" t="s">
        <v>181</v>
      </c>
      <c r="C37" s="4"/>
    </row>
    <row r="38" spans="1:3" ht="30.95" customHeight="1">
      <c r="A38" s="62">
        <v>2</v>
      </c>
      <c r="B38" s="25" t="s">
        <v>182</v>
      </c>
      <c r="C38" s="5"/>
    </row>
    <row r="39" spans="1:3" ht="30.95" customHeight="1">
      <c r="A39" s="62">
        <v>3</v>
      </c>
      <c r="B39" s="25" t="s">
        <v>183</v>
      </c>
      <c r="C39" s="2"/>
    </row>
    <row r="40" spans="1:3" ht="30.95" customHeight="1">
      <c r="A40" s="62">
        <v>4</v>
      </c>
      <c r="B40" s="25" t="s">
        <v>184</v>
      </c>
      <c r="C40" s="2"/>
    </row>
    <row r="41" spans="1:3" ht="30.95" customHeight="1">
      <c r="A41" s="62">
        <v>5</v>
      </c>
      <c r="B41" s="25" t="s">
        <v>185</v>
      </c>
      <c r="C41" s="2"/>
    </row>
    <row r="42" spans="1:3" ht="30.95" customHeight="1">
      <c r="A42" s="62">
        <v>6</v>
      </c>
      <c r="B42" s="25" t="s">
        <v>186</v>
      </c>
      <c r="C42" s="2"/>
    </row>
    <row r="43" spans="1:3" ht="20.100000000000001" customHeight="1"/>
    <row r="44" spans="1:3" ht="20.100000000000001" customHeight="1"/>
    <row r="45" spans="1:3" ht="20.100000000000001" customHeight="1">
      <c r="A45" s="92" t="s">
        <v>159</v>
      </c>
      <c r="B45" s="92"/>
    </row>
    <row r="46" spans="1:3" ht="20.100000000000001" customHeight="1">
      <c r="A46" s="34" t="s">
        <v>127</v>
      </c>
      <c r="B46" s="37" t="s">
        <v>128</v>
      </c>
    </row>
    <row r="47" spans="1:3" ht="30.95" customHeight="1">
      <c r="A47" s="62">
        <v>1</v>
      </c>
      <c r="B47" s="25" t="s">
        <v>187</v>
      </c>
    </row>
    <row r="48" spans="1:3" ht="30.95" customHeight="1">
      <c r="A48" s="62">
        <v>2</v>
      </c>
      <c r="B48" s="25" t="s">
        <v>188</v>
      </c>
    </row>
    <row r="49" spans="1:2" ht="30.95" customHeight="1">
      <c r="A49" s="62">
        <v>3</v>
      </c>
      <c r="B49" s="25" t="s">
        <v>189</v>
      </c>
    </row>
    <row r="50" spans="1:2" ht="30.95" customHeight="1">
      <c r="A50" s="62">
        <v>4</v>
      </c>
      <c r="B50" s="25" t="s">
        <v>190</v>
      </c>
    </row>
    <row r="51" spans="1:2" ht="30.95" customHeight="1">
      <c r="A51" s="62">
        <v>5</v>
      </c>
      <c r="B51" s="25" t="s">
        <v>191</v>
      </c>
    </row>
    <row r="52" spans="1:2" ht="30.95" customHeight="1">
      <c r="A52" s="62">
        <v>6</v>
      </c>
      <c r="B52" s="25" t="s">
        <v>192</v>
      </c>
    </row>
    <row r="53" spans="1:2" ht="20.100000000000001" customHeight="1"/>
    <row r="54" spans="1:2" ht="20.100000000000001" customHeight="1"/>
    <row r="55" spans="1:2" ht="20.100000000000001" customHeight="1">
      <c r="A55" s="92" t="s">
        <v>160</v>
      </c>
      <c r="B55" s="92"/>
    </row>
    <row r="56" spans="1:2" ht="20.100000000000001" customHeight="1">
      <c r="A56" s="34" t="s">
        <v>127</v>
      </c>
      <c r="B56" s="37" t="s">
        <v>128</v>
      </c>
    </row>
    <row r="57" spans="1:2" ht="30.95" customHeight="1">
      <c r="A57" s="62">
        <v>1</v>
      </c>
      <c r="B57" s="25" t="s">
        <v>193</v>
      </c>
    </row>
    <row r="58" spans="1:2" ht="30.95" customHeight="1">
      <c r="A58" s="62">
        <v>2</v>
      </c>
      <c r="B58" s="25" t="s">
        <v>194</v>
      </c>
    </row>
    <row r="59" spans="1:2" ht="30.95" customHeight="1">
      <c r="A59" s="62">
        <v>3</v>
      </c>
      <c r="B59" s="25" t="s">
        <v>195</v>
      </c>
    </row>
    <row r="60" spans="1:2" ht="30.95" customHeight="1">
      <c r="A60" s="62">
        <v>4</v>
      </c>
      <c r="B60" s="25" t="s">
        <v>196</v>
      </c>
    </row>
    <row r="61" spans="1:2" ht="30.95" customHeight="1">
      <c r="A61" s="62">
        <v>5</v>
      </c>
      <c r="B61" s="25" t="s">
        <v>197</v>
      </c>
    </row>
    <row r="62" spans="1:2" ht="30.95" customHeight="1">
      <c r="A62" s="62">
        <v>6</v>
      </c>
      <c r="B62" s="25" t="s">
        <v>198</v>
      </c>
    </row>
    <row r="63" spans="1:2" ht="20.100000000000001" customHeight="1"/>
    <row r="64" spans="1:2" ht="20.100000000000001" customHeight="1"/>
    <row r="65" spans="1:2" ht="20.100000000000001" customHeight="1">
      <c r="A65" s="92" t="s">
        <v>161</v>
      </c>
      <c r="B65" s="92"/>
    </row>
    <row r="66" spans="1:2" ht="20.100000000000001" customHeight="1">
      <c r="A66" s="34" t="s">
        <v>127</v>
      </c>
      <c r="B66" s="37" t="s">
        <v>128</v>
      </c>
    </row>
    <row r="67" spans="1:2" ht="30.95" customHeight="1">
      <c r="A67" s="62">
        <v>1</v>
      </c>
      <c r="B67" s="25" t="s">
        <v>199</v>
      </c>
    </row>
    <row r="68" spans="1:2" ht="30.95" customHeight="1">
      <c r="A68" s="62">
        <v>2</v>
      </c>
      <c r="B68" s="25" t="s">
        <v>200</v>
      </c>
    </row>
    <row r="69" spans="1:2" ht="30.95" customHeight="1">
      <c r="A69" s="62">
        <v>3</v>
      </c>
      <c r="B69" s="25" t="s">
        <v>201</v>
      </c>
    </row>
    <row r="70" spans="1:2" ht="30.95" customHeight="1">
      <c r="A70" s="62">
        <v>4</v>
      </c>
      <c r="B70" s="25" t="s">
        <v>202</v>
      </c>
    </row>
    <row r="71" spans="1:2" ht="30.95" customHeight="1">
      <c r="A71" s="62">
        <v>5</v>
      </c>
      <c r="B71" s="25" t="s">
        <v>203</v>
      </c>
    </row>
    <row r="72" spans="1:2" ht="30.95" customHeight="1">
      <c r="A72" s="62">
        <v>6</v>
      </c>
      <c r="B72" s="25" t="s">
        <v>204</v>
      </c>
    </row>
    <row r="73" spans="1:2" ht="20.100000000000001" customHeight="1">
      <c r="A73" s="11"/>
      <c r="B73" s="23"/>
    </row>
    <row r="74" spans="1:2" ht="20.100000000000001" customHeight="1"/>
    <row r="75" spans="1:2" ht="20.100000000000001" customHeight="1">
      <c r="A75" s="92" t="s">
        <v>162</v>
      </c>
      <c r="B75" s="92"/>
    </row>
    <row r="76" spans="1:2" ht="20.100000000000001" customHeight="1">
      <c r="A76" s="37" t="s">
        <v>127</v>
      </c>
      <c r="B76" s="37" t="s">
        <v>128</v>
      </c>
    </row>
    <row r="77" spans="1:2" ht="30.95" customHeight="1">
      <c r="A77" s="28">
        <v>1</v>
      </c>
      <c r="B77" s="73" t="s">
        <v>205</v>
      </c>
    </row>
    <row r="78" spans="1:2" ht="30.95" customHeight="1">
      <c r="A78" s="28">
        <v>2</v>
      </c>
      <c r="B78" s="73" t="s">
        <v>206</v>
      </c>
    </row>
    <row r="79" spans="1:2" ht="30.95" customHeight="1">
      <c r="A79" s="28">
        <v>3</v>
      </c>
      <c r="B79" s="73" t="s">
        <v>207</v>
      </c>
    </row>
    <row r="80" spans="1:2" ht="30.95" customHeight="1">
      <c r="A80" s="28">
        <v>4</v>
      </c>
      <c r="B80" s="73" t="s">
        <v>208</v>
      </c>
    </row>
    <row r="81" spans="1:2" ht="30.95" customHeight="1">
      <c r="A81" s="28">
        <v>5</v>
      </c>
      <c r="B81" s="73" t="s">
        <v>209</v>
      </c>
    </row>
    <row r="82" spans="1:2" ht="30.95" customHeight="1">
      <c r="A82" s="28">
        <v>6</v>
      </c>
      <c r="B82" s="73" t="s">
        <v>210</v>
      </c>
    </row>
    <row r="83" spans="1:2" ht="20.100000000000001" customHeight="1"/>
    <row r="84" spans="1:2" ht="20.100000000000001" customHeight="1"/>
    <row r="85" spans="1:2" ht="20.100000000000001" customHeight="1">
      <c r="A85" s="92" t="s">
        <v>163</v>
      </c>
      <c r="B85" s="92"/>
    </row>
    <row r="86" spans="1:2" ht="20.100000000000001" customHeight="1">
      <c r="A86" s="37" t="s">
        <v>127</v>
      </c>
      <c r="B86" s="37" t="s">
        <v>128</v>
      </c>
    </row>
    <row r="87" spans="1:2" ht="30.95" customHeight="1">
      <c r="A87" s="28">
        <v>1</v>
      </c>
      <c r="B87" s="25" t="s">
        <v>211</v>
      </c>
    </row>
    <row r="88" spans="1:2" ht="30.95" customHeight="1">
      <c r="A88" s="28">
        <v>2</v>
      </c>
      <c r="B88" s="25" t="s">
        <v>212</v>
      </c>
    </row>
    <row r="89" spans="1:2" ht="30.95" customHeight="1">
      <c r="A89" s="28">
        <v>3</v>
      </c>
      <c r="B89" s="25" t="s">
        <v>213</v>
      </c>
    </row>
    <row r="90" spans="1:2" ht="30.95" customHeight="1">
      <c r="A90" s="28">
        <v>4</v>
      </c>
      <c r="B90" s="25" t="s">
        <v>214</v>
      </c>
    </row>
    <row r="91" spans="1:2" ht="30.95" customHeight="1">
      <c r="A91" s="28">
        <v>5</v>
      </c>
      <c r="B91" s="25" t="s">
        <v>215</v>
      </c>
    </row>
    <row r="92" spans="1:2" ht="30.95" customHeight="1">
      <c r="A92" s="28">
        <v>6</v>
      </c>
      <c r="B92" s="25" t="s">
        <v>216</v>
      </c>
    </row>
    <row r="93" spans="1:2" ht="20.100000000000001" customHeight="1"/>
    <row r="94" spans="1:2" ht="20.100000000000001" customHeight="1"/>
    <row r="95" spans="1:2" ht="20.100000000000001" customHeight="1">
      <c r="A95" s="92" t="s">
        <v>164</v>
      </c>
      <c r="B95" s="92"/>
    </row>
    <row r="96" spans="1:2" ht="20.100000000000001" customHeight="1">
      <c r="A96" s="37" t="s">
        <v>127</v>
      </c>
      <c r="B96" s="37" t="s">
        <v>128</v>
      </c>
    </row>
    <row r="97" spans="1:2" ht="30.95" customHeight="1">
      <c r="A97" s="28">
        <v>1</v>
      </c>
      <c r="B97" s="25" t="s">
        <v>217</v>
      </c>
    </row>
    <row r="98" spans="1:2" ht="30.95" customHeight="1">
      <c r="A98" s="28">
        <v>2</v>
      </c>
      <c r="B98" s="25" t="s">
        <v>218</v>
      </c>
    </row>
    <row r="99" spans="1:2" ht="30" customHeight="1">
      <c r="A99" s="61">
        <v>3</v>
      </c>
      <c r="B99" s="25" t="s">
        <v>219</v>
      </c>
    </row>
    <row r="100" spans="1:2" ht="30.95" customHeight="1">
      <c r="A100" s="28">
        <v>4</v>
      </c>
      <c r="B100" s="25" t="s">
        <v>220</v>
      </c>
    </row>
    <row r="101" spans="1:2" ht="30.95" customHeight="1">
      <c r="A101" s="28">
        <v>5</v>
      </c>
      <c r="B101" s="25" t="s">
        <v>221</v>
      </c>
    </row>
    <row r="102" spans="1:2" ht="30.95" customHeight="1">
      <c r="A102" s="28">
        <v>6</v>
      </c>
      <c r="B102" s="25" t="s">
        <v>222</v>
      </c>
    </row>
    <row r="103" spans="1:2" ht="20.100000000000001" customHeight="1"/>
    <row r="104" spans="1:2" ht="20.100000000000001" customHeight="1"/>
    <row r="105" spans="1:2" ht="20.100000000000001" customHeight="1">
      <c r="A105" s="92" t="s">
        <v>165</v>
      </c>
      <c r="B105" s="92"/>
    </row>
    <row r="106" spans="1:2" ht="20.100000000000001" customHeight="1">
      <c r="A106" s="37" t="s">
        <v>127</v>
      </c>
      <c r="B106" s="37" t="s">
        <v>128</v>
      </c>
    </row>
    <row r="107" spans="1:2" ht="30.95" customHeight="1">
      <c r="A107" s="28">
        <v>1</v>
      </c>
      <c r="B107" s="25" t="s">
        <v>223</v>
      </c>
    </row>
    <row r="108" spans="1:2" ht="30.95" customHeight="1">
      <c r="A108" s="28">
        <v>2</v>
      </c>
      <c r="B108" s="25" t="s">
        <v>224</v>
      </c>
    </row>
    <row r="109" spans="1:2" ht="30.95" customHeight="1">
      <c r="A109" s="28">
        <v>3</v>
      </c>
      <c r="B109" s="25" t="s">
        <v>225</v>
      </c>
    </row>
    <row r="110" spans="1:2" ht="30.95" customHeight="1">
      <c r="A110" s="28">
        <v>4</v>
      </c>
      <c r="B110" s="25" t="s">
        <v>226</v>
      </c>
    </row>
    <row r="111" spans="1:2" ht="30.95" customHeight="1">
      <c r="A111" s="28">
        <v>5</v>
      </c>
      <c r="B111" s="25" t="s">
        <v>227</v>
      </c>
    </row>
    <row r="112" spans="1:2" ht="30.95" customHeight="1">
      <c r="A112" s="28">
        <v>6</v>
      </c>
      <c r="B112" s="25" t="s">
        <v>228</v>
      </c>
    </row>
    <row r="113" spans="1:2" ht="20.100000000000001" customHeight="1"/>
    <row r="114" spans="1:2" ht="20.100000000000001" customHeight="1"/>
    <row r="115" spans="1:2" ht="20.100000000000001" customHeight="1">
      <c r="A115" s="92" t="s">
        <v>166</v>
      </c>
      <c r="B115" s="92"/>
    </row>
    <row r="116" spans="1:2" ht="20.100000000000001" customHeight="1">
      <c r="A116" s="37" t="s">
        <v>127</v>
      </c>
      <c r="B116" s="37" t="s">
        <v>128</v>
      </c>
    </row>
    <row r="117" spans="1:2" ht="30.95" customHeight="1">
      <c r="A117" s="28">
        <v>1</v>
      </c>
      <c r="B117" s="25" t="s">
        <v>229</v>
      </c>
    </row>
    <row r="118" spans="1:2" ht="30.95" customHeight="1">
      <c r="A118" s="28">
        <v>2</v>
      </c>
      <c r="B118" s="25" t="s">
        <v>230</v>
      </c>
    </row>
    <row r="119" spans="1:2" ht="30.95" customHeight="1">
      <c r="A119" s="28">
        <v>3</v>
      </c>
      <c r="B119" s="25" t="s">
        <v>231</v>
      </c>
    </row>
    <row r="120" spans="1:2" ht="30.95" customHeight="1">
      <c r="A120" s="28">
        <v>4</v>
      </c>
      <c r="B120" s="25" t="s">
        <v>232</v>
      </c>
    </row>
    <row r="121" spans="1:2" ht="30.95" customHeight="1">
      <c r="A121" s="28">
        <v>5</v>
      </c>
      <c r="B121" s="25" t="s">
        <v>233</v>
      </c>
    </row>
    <row r="122" spans="1:2" ht="30.95" customHeight="1">
      <c r="A122" s="28">
        <v>6</v>
      </c>
      <c r="B122" s="25" t="s">
        <v>234</v>
      </c>
    </row>
    <row r="123" spans="1:2" ht="20.100000000000001" customHeight="1"/>
    <row r="124" spans="1:2" ht="20.100000000000001" customHeight="1"/>
    <row r="125" spans="1:2" ht="20.100000000000001" customHeight="1"/>
    <row r="126" spans="1:2" ht="20.100000000000001" customHeight="1">
      <c r="A126" s="94" t="s">
        <v>44</v>
      </c>
      <c r="B126" s="94"/>
    </row>
    <row r="127" spans="1:2" ht="20.100000000000001" customHeight="1"/>
    <row r="128" spans="1:2" ht="20.100000000000001" customHeight="1">
      <c r="A128" s="92" t="s">
        <v>48</v>
      </c>
      <c r="B128" s="92"/>
    </row>
    <row r="129" spans="1:2" ht="20.100000000000001" customHeight="1">
      <c r="A129" s="37" t="s">
        <v>127</v>
      </c>
      <c r="B129" s="37" t="s">
        <v>128</v>
      </c>
    </row>
    <row r="130" spans="1:2" ht="30.95" customHeight="1">
      <c r="A130" s="28">
        <v>1</v>
      </c>
      <c r="B130" s="25" t="s">
        <v>50</v>
      </c>
    </row>
    <row r="131" spans="1:2" ht="30.95" customHeight="1">
      <c r="A131" s="28">
        <v>2</v>
      </c>
      <c r="B131" s="25" t="s">
        <v>51</v>
      </c>
    </row>
    <row r="132" spans="1:2" ht="30.95" customHeight="1">
      <c r="A132" s="28">
        <v>3</v>
      </c>
      <c r="B132" s="25" t="s">
        <v>52</v>
      </c>
    </row>
    <row r="133" spans="1:2" ht="30.95" customHeight="1">
      <c r="A133" s="28">
        <v>4</v>
      </c>
      <c r="B133" s="25" t="s">
        <v>116</v>
      </c>
    </row>
    <row r="134" spans="1:2" ht="30.95" customHeight="1">
      <c r="A134" s="28">
        <v>5</v>
      </c>
      <c r="B134" s="25" t="s">
        <v>53</v>
      </c>
    </row>
    <row r="135" spans="1:2" ht="30.95" customHeight="1">
      <c r="A135" s="28">
        <v>6</v>
      </c>
      <c r="B135" s="25" t="s">
        <v>54</v>
      </c>
    </row>
    <row r="136" spans="1:2" ht="20.100000000000001" customHeight="1"/>
    <row r="137" spans="1:2" ht="20.100000000000001" customHeight="1"/>
    <row r="138" spans="1:2" ht="20.100000000000001" customHeight="1">
      <c r="A138" s="92" t="s">
        <v>36</v>
      </c>
      <c r="B138" s="92"/>
    </row>
    <row r="139" spans="1:2" ht="20.100000000000001" customHeight="1">
      <c r="A139" s="37" t="s">
        <v>127</v>
      </c>
      <c r="B139" s="37" t="s">
        <v>128</v>
      </c>
    </row>
    <row r="140" spans="1:2" ht="30.95" customHeight="1">
      <c r="A140" s="28">
        <v>1</v>
      </c>
      <c r="B140" s="25" t="s">
        <v>55</v>
      </c>
    </row>
    <row r="141" spans="1:2" ht="30.95" customHeight="1">
      <c r="A141" s="28">
        <v>2</v>
      </c>
      <c r="B141" s="25" t="s">
        <v>56</v>
      </c>
    </row>
    <row r="142" spans="1:2" ht="30.95" customHeight="1">
      <c r="A142" s="28">
        <v>3</v>
      </c>
      <c r="B142" s="25" t="s">
        <v>57</v>
      </c>
    </row>
    <row r="143" spans="1:2" ht="30.95" customHeight="1">
      <c r="A143" s="28">
        <v>4</v>
      </c>
      <c r="B143" s="25" t="s">
        <v>117</v>
      </c>
    </row>
    <row r="144" spans="1:2" ht="30.95" customHeight="1">
      <c r="A144" s="28">
        <v>5</v>
      </c>
      <c r="B144" s="25" t="s">
        <v>58</v>
      </c>
    </row>
    <row r="145" spans="1:2" ht="30.95" customHeight="1">
      <c r="A145" s="28">
        <v>6</v>
      </c>
      <c r="B145" s="25" t="s">
        <v>118</v>
      </c>
    </row>
    <row r="146" spans="1:2" ht="20.100000000000001" customHeight="1"/>
    <row r="147" spans="1:2" ht="20.100000000000001" customHeight="1"/>
    <row r="148" spans="1:2" ht="20.100000000000001" customHeight="1">
      <c r="A148" s="92" t="s">
        <v>71</v>
      </c>
      <c r="B148" s="92"/>
    </row>
    <row r="149" spans="1:2" ht="20.100000000000001" customHeight="1">
      <c r="A149" s="37" t="s">
        <v>127</v>
      </c>
      <c r="B149" s="37" t="s">
        <v>128</v>
      </c>
    </row>
    <row r="150" spans="1:2" ht="30.95" customHeight="1">
      <c r="A150" s="28">
        <v>1</v>
      </c>
      <c r="B150" s="25" t="s">
        <v>59</v>
      </c>
    </row>
    <row r="151" spans="1:2" ht="30.95" customHeight="1">
      <c r="A151" s="28">
        <v>2</v>
      </c>
      <c r="B151" s="25" t="s">
        <v>60</v>
      </c>
    </row>
    <row r="152" spans="1:2" ht="30.95" customHeight="1">
      <c r="A152" s="28">
        <v>3</v>
      </c>
      <c r="B152" s="25" t="s">
        <v>61</v>
      </c>
    </row>
    <row r="153" spans="1:2" ht="30.95" customHeight="1">
      <c r="A153" s="28">
        <v>4</v>
      </c>
      <c r="B153" s="25" t="s">
        <v>62</v>
      </c>
    </row>
    <row r="154" spans="1:2" ht="30.95" customHeight="1">
      <c r="A154" s="28">
        <v>5</v>
      </c>
      <c r="B154" s="25" t="s">
        <v>63</v>
      </c>
    </row>
    <row r="155" spans="1:2" ht="30.95" customHeight="1">
      <c r="A155" s="28">
        <v>6</v>
      </c>
      <c r="B155" s="25" t="s">
        <v>64</v>
      </c>
    </row>
    <row r="156" spans="1:2" ht="20.100000000000001" customHeight="1"/>
    <row r="157" spans="1:2" ht="20.100000000000001" customHeight="1"/>
    <row r="158" spans="1:2" ht="20.100000000000001" customHeight="1">
      <c r="A158" s="92" t="s">
        <v>72</v>
      </c>
      <c r="B158" s="92"/>
    </row>
    <row r="159" spans="1:2" ht="20.100000000000001" customHeight="1">
      <c r="A159" s="37" t="s">
        <v>127</v>
      </c>
      <c r="B159" s="37" t="s">
        <v>128</v>
      </c>
    </row>
    <row r="160" spans="1:2" ht="30.95" customHeight="1">
      <c r="A160" s="28">
        <v>1</v>
      </c>
      <c r="B160" s="25" t="s">
        <v>65</v>
      </c>
    </row>
    <row r="161" spans="1:2" ht="30.95" customHeight="1">
      <c r="A161" s="28">
        <v>2</v>
      </c>
      <c r="B161" s="25" t="s">
        <v>66</v>
      </c>
    </row>
    <row r="162" spans="1:2" ht="30.95" customHeight="1">
      <c r="A162" s="28">
        <v>3</v>
      </c>
      <c r="B162" s="25" t="s">
        <v>67</v>
      </c>
    </row>
    <row r="163" spans="1:2" ht="30.95" customHeight="1">
      <c r="A163" s="28">
        <v>4</v>
      </c>
      <c r="B163" s="25" t="s">
        <v>68</v>
      </c>
    </row>
    <row r="164" spans="1:2" ht="30.95" customHeight="1">
      <c r="A164" s="28">
        <v>5</v>
      </c>
      <c r="B164" s="25" t="s">
        <v>69</v>
      </c>
    </row>
    <row r="165" spans="1:2" ht="30.95" customHeight="1">
      <c r="A165" s="28">
        <v>6</v>
      </c>
      <c r="B165" s="25" t="s">
        <v>70</v>
      </c>
    </row>
    <row r="166" spans="1:2" ht="20.100000000000001" customHeight="1"/>
    <row r="167" spans="1:2" ht="20.100000000000001" customHeight="1"/>
    <row r="168" spans="1:2" ht="20.100000000000001" customHeight="1">
      <c r="A168" s="92" t="s">
        <v>39</v>
      </c>
      <c r="B168" s="92"/>
    </row>
    <row r="169" spans="1:2" ht="20.100000000000001" customHeight="1">
      <c r="A169" s="37" t="s">
        <v>127</v>
      </c>
      <c r="B169" s="37" t="s">
        <v>128</v>
      </c>
    </row>
    <row r="170" spans="1:2" ht="30.95" customHeight="1">
      <c r="A170" s="28">
        <v>1</v>
      </c>
      <c r="B170" s="25" t="s">
        <v>235</v>
      </c>
    </row>
    <row r="171" spans="1:2" ht="30.95" customHeight="1">
      <c r="A171" s="28">
        <v>2</v>
      </c>
      <c r="B171" s="25" t="s">
        <v>236</v>
      </c>
    </row>
    <row r="172" spans="1:2" ht="30.95" customHeight="1">
      <c r="A172" s="28">
        <v>3</v>
      </c>
      <c r="B172" s="25" t="s">
        <v>237</v>
      </c>
    </row>
    <row r="173" spans="1:2" ht="30.95" customHeight="1">
      <c r="A173" s="28">
        <v>4</v>
      </c>
      <c r="B173" s="25" t="s">
        <v>238</v>
      </c>
    </row>
    <row r="174" spans="1:2" ht="30.95" customHeight="1">
      <c r="A174" s="28">
        <v>5</v>
      </c>
      <c r="B174" s="25" t="s">
        <v>239</v>
      </c>
    </row>
    <row r="175" spans="1:2" ht="30.95" customHeight="1">
      <c r="A175" s="28">
        <v>6</v>
      </c>
      <c r="B175" s="25" t="s">
        <v>240</v>
      </c>
    </row>
    <row r="176" spans="1:2" ht="20.100000000000001" customHeight="1"/>
    <row r="177" spans="1:2" ht="20.100000000000001" customHeight="1"/>
    <row r="178" spans="1:2" ht="20.100000000000001" customHeight="1">
      <c r="A178" s="92" t="s">
        <v>40</v>
      </c>
      <c r="B178" s="92"/>
    </row>
    <row r="179" spans="1:2" ht="20.100000000000001" customHeight="1">
      <c r="A179" s="37" t="s">
        <v>127</v>
      </c>
      <c r="B179" s="37" t="s">
        <v>128</v>
      </c>
    </row>
    <row r="180" spans="1:2" ht="30.95" customHeight="1">
      <c r="A180" s="28">
        <v>1</v>
      </c>
      <c r="B180" s="25" t="s">
        <v>241</v>
      </c>
    </row>
    <row r="181" spans="1:2" ht="30.95" customHeight="1">
      <c r="A181" s="28">
        <v>2</v>
      </c>
      <c r="B181" s="25" t="s">
        <v>242</v>
      </c>
    </row>
    <row r="182" spans="1:2" ht="30.95" customHeight="1">
      <c r="A182" s="28">
        <v>3</v>
      </c>
      <c r="B182" s="26" t="s">
        <v>243</v>
      </c>
    </row>
    <row r="183" spans="1:2" ht="30.95" customHeight="1">
      <c r="A183" s="28">
        <v>4</v>
      </c>
      <c r="B183" s="26" t="s">
        <v>244</v>
      </c>
    </row>
    <row r="184" spans="1:2" ht="30.95" customHeight="1">
      <c r="A184" s="28">
        <v>5</v>
      </c>
      <c r="B184" s="26" t="s">
        <v>245</v>
      </c>
    </row>
    <row r="185" spans="1:2" ht="30.95" customHeight="1">
      <c r="A185" s="28">
        <v>6</v>
      </c>
      <c r="B185" s="26" t="s">
        <v>246</v>
      </c>
    </row>
    <row r="186" spans="1:2" ht="20.100000000000001" customHeight="1"/>
    <row r="187" spans="1:2" ht="20.100000000000001" customHeight="1"/>
    <row r="188" spans="1:2" ht="20.100000000000001" customHeight="1">
      <c r="A188" s="92" t="s">
        <v>41</v>
      </c>
      <c r="B188" s="92"/>
    </row>
    <row r="189" spans="1:2" ht="20.100000000000001" customHeight="1">
      <c r="A189" s="37" t="s">
        <v>127</v>
      </c>
      <c r="B189" s="37" t="s">
        <v>128</v>
      </c>
    </row>
    <row r="190" spans="1:2" ht="30.95" customHeight="1">
      <c r="A190" s="28">
        <v>1</v>
      </c>
      <c r="B190" s="25" t="s">
        <v>75</v>
      </c>
    </row>
    <row r="191" spans="1:2" ht="30.95" customHeight="1">
      <c r="A191" s="28">
        <v>2</v>
      </c>
      <c r="B191" s="25" t="s">
        <v>76</v>
      </c>
    </row>
    <row r="192" spans="1:2" ht="30.95" customHeight="1">
      <c r="A192" s="28">
        <v>3</v>
      </c>
      <c r="B192" s="25" t="s">
        <v>247</v>
      </c>
    </row>
    <row r="193" spans="1:2" ht="30.95" customHeight="1">
      <c r="A193" s="28">
        <v>4</v>
      </c>
      <c r="B193" s="25" t="s">
        <v>248</v>
      </c>
    </row>
    <row r="194" spans="1:2" ht="30.95" customHeight="1">
      <c r="A194" s="28">
        <v>5</v>
      </c>
      <c r="B194" s="25" t="s">
        <v>249</v>
      </c>
    </row>
    <row r="195" spans="1:2" ht="30.95" customHeight="1">
      <c r="A195" s="28">
        <v>6</v>
      </c>
      <c r="B195" s="25" t="s">
        <v>250</v>
      </c>
    </row>
    <row r="196" spans="1:2" ht="20.100000000000001" customHeight="1"/>
    <row r="197" spans="1:2" ht="20.100000000000001" customHeight="1"/>
    <row r="198" spans="1:2" ht="20.100000000000001" customHeight="1">
      <c r="A198" s="92" t="s">
        <v>42</v>
      </c>
      <c r="B198" s="92"/>
    </row>
    <row r="199" spans="1:2" ht="20.100000000000001" customHeight="1">
      <c r="A199" s="37" t="s">
        <v>127</v>
      </c>
      <c r="B199" s="37" t="s">
        <v>128</v>
      </c>
    </row>
    <row r="200" spans="1:2" ht="30.95" customHeight="1">
      <c r="A200" s="28">
        <v>1</v>
      </c>
      <c r="B200" s="25" t="s">
        <v>77</v>
      </c>
    </row>
    <row r="201" spans="1:2" ht="30.95" customHeight="1">
      <c r="A201" s="28">
        <v>2</v>
      </c>
      <c r="B201" s="25" t="s">
        <v>78</v>
      </c>
    </row>
    <row r="202" spans="1:2" ht="30.95" customHeight="1">
      <c r="A202" s="28">
        <v>3</v>
      </c>
      <c r="B202" s="25" t="s">
        <v>140</v>
      </c>
    </row>
    <row r="203" spans="1:2" ht="30.95" customHeight="1">
      <c r="A203" s="28">
        <v>4</v>
      </c>
      <c r="B203" s="25" t="s">
        <v>119</v>
      </c>
    </row>
    <row r="204" spans="1:2" ht="30.95" customHeight="1">
      <c r="A204" s="28">
        <v>5</v>
      </c>
      <c r="B204" s="25" t="s">
        <v>79</v>
      </c>
    </row>
    <row r="205" spans="1:2" ht="30.95" customHeight="1">
      <c r="A205" s="28">
        <v>6</v>
      </c>
      <c r="B205" s="25" t="s">
        <v>251</v>
      </c>
    </row>
    <row r="206" spans="1:2" ht="20.100000000000001" customHeight="1"/>
    <row r="207" spans="1:2" ht="20.100000000000001" customHeight="1"/>
    <row r="208" spans="1:2" ht="20.100000000000001" customHeight="1">
      <c r="A208" s="93" t="s">
        <v>45</v>
      </c>
      <c r="B208" s="93"/>
    </row>
    <row r="209" spans="1:2" ht="20.100000000000001" customHeight="1">
      <c r="A209" s="39"/>
      <c r="B209" s="39"/>
    </row>
    <row r="210" spans="1:2" ht="20.100000000000001" customHeight="1">
      <c r="A210" s="34" t="s">
        <v>127</v>
      </c>
      <c r="B210" s="34" t="s">
        <v>128</v>
      </c>
    </row>
    <row r="211" spans="1:2" ht="30.95" customHeight="1">
      <c r="A211" s="27">
        <v>1</v>
      </c>
      <c r="B211" s="26" t="s">
        <v>120</v>
      </c>
    </row>
    <row r="212" spans="1:2" ht="30.95" customHeight="1">
      <c r="A212" s="27">
        <v>2</v>
      </c>
      <c r="B212" s="26" t="s">
        <v>121</v>
      </c>
    </row>
    <row r="213" spans="1:2" ht="30.95" customHeight="1">
      <c r="A213" s="27">
        <v>3</v>
      </c>
      <c r="B213" s="33" t="s">
        <v>122</v>
      </c>
    </row>
    <row r="214" spans="1:2" ht="30.95" customHeight="1">
      <c r="A214" s="27">
        <v>4</v>
      </c>
      <c r="B214" s="33" t="s">
        <v>123</v>
      </c>
    </row>
    <row r="215" spans="1:2" ht="30.95" customHeight="1">
      <c r="A215" s="27">
        <v>5</v>
      </c>
      <c r="B215" s="26" t="s">
        <v>124</v>
      </c>
    </row>
    <row r="216" spans="1:2" ht="30.95" customHeight="1">
      <c r="A216" s="27">
        <v>6</v>
      </c>
      <c r="B216" s="26" t="s">
        <v>125</v>
      </c>
    </row>
  </sheetData>
  <sheetProtection password="CC3D" sheet="1" objects="1" scenarios="1"/>
  <mergeCells count="24">
    <mergeCell ref="A1:B1"/>
    <mergeCell ref="A126:B126"/>
    <mergeCell ref="A128:B128"/>
    <mergeCell ref="A138:B138"/>
    <mergeCell ref="A55:B55"/>
    <mergeCell ref="A65:B65"/>
    <mergeCell ref="A75:B75"/>
    <mergeCell ref="A85:B85"/>
    <mergeCell ref="A95:B95"/>
    <mergeCell ref="A105:B105"/>
    <mergeCell ref="A3:B3"/>
    <mergeCell ref="A5:B5"/>
    <mergeCell ref="A188:B188"/>
    <mergeCell ref="A198:B198"/>
    <mergeCell ref="A208:B208"/>
    <mergeCell ref="A15:B15"/>
    <mergeCell ref="A25:B25"/>
    <mergeCell ref="A35:B35"/>
    <mergeCell ref="A168:B168"/>
    <mergeCell ref="A178:B178"/>
    <mergeCell ref="A45:B45"/>
    <mergeCell ref="A148:B148"/>
    <mergeCell ref="A158:B158"/>
    <mergeCell ref="A115:B1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1"/>
  <sheetViews>
    <sheetView showGridLines="0" topLeftCell="A26" zoomScale="80" zoomScaleNormal="80" workbookViewId="0">
      <selection activeCell="B5" sqref="B5"/>
    </sheetView>
  </sheetViews>
  <sheetFormatPr defaultColWidth="0" defaultRowHeight="14.25" zeroHeight="1"/>
  <cols>
    <col min="1" max="1" width="7.7109375" style="1" customWidth="1"/>
    <col min="2" max="2" width="28.42578125" style="1" customWidth="1"/>
    <col min="3" max="3" width="5.42578125" style="1" customWidth="1"/>
    <col min="4" max="4" width="2.85546875" style="1" customWidth="1"/>
    <col min="5" max="5" width="17.28515625" style="1" customWidth="1"/>
    <col min="6" max="6" width="94" style="1" customWidth="1"/>
    <col min="7" max="7" width="23.140625" style="1" customWidth="1"/>
    <col min="8" max="8" width="25.5703125" style="1" hidden="1" customWidth="1"/>
    <col min="9" max="9" width="10.140625" style="1" hidden="1" customWidth="1"/>
    <col min="10" max="11" width="48.85546875" style="1" hidden="1" customWidth="1"/>
    <col min="12" max="12" width="2.140625" style="1" hidden="1" customWidth="1"/>
    <col min="13" max="13" width="1.140625" style="1" hidden="1" customWidth="1"/>
    <col min="14" max="14" width="4.28515625" style="1" hidden="1" customWidth="1"/>
    <col min="15" max="15" width="9.140625" style="1" customWidth="1"/>
    <col min="16" max="17" width="0" style="1" hidden="1" customWidth="1"/>
    <col min="18" max="16384" width="9.140625" style="1" hidden="1"/>
  </cols>
  <sheetData>
    <row r="1" spans="2:11" ht="18">
      <c r="B1" s="101" t="str">
        <f>'DATA MAKLUMAT MURID'!A1</f>
        <v>SEKOLAH KEBANGSAAN KAJANG</v>
      </c>
      <c r="C1" s="101"/>
      <c r="D1" s="101"/>
      <c r="E1" s="101"/>
      <c r="F1" s="101"/>
      <c r="G1" s="57"/>
    </row>
    <row r="2" spans="2:11" ht="18">
      <c r="B2" s="101" t="str">
        <f>'DATA MAKLUMAT MURID'!A2</f>
        <v>JALAN LOW TI KOK, 43000 KAJANG, SELANGOR</v>
      </c>
      <c r="C2" s="101"/>
      <c r="D2" s="101"/>
      <c r="E2" s="101"/>
      <c r="F2" s="101"/>
      <c r="G2" s="57"/>
    </row>
    <row r="3" spans="2:11" ht="18">
      <c r="B3" s="71"/>
      <c r="C3" s="71"/>
      <c r="D3" s="71"/>
      <c r="E3" s="71"/>
      <c r="F3" s="71"/>
      <c r="G3" s="57"/>
    </row>
    <row r="4" spans="2:11" ht="18">
      <c r="B4" s="101" t="str">
        <f>'DATA MAKLUMAT MURID'!A4</f>
        <v>PENTAKSIRAN PERTENGAHAN TAHUN MATA PELAJARAN MATEMATIK TAHUN 6</v>
      </c>
      <c r="C4" s="101"/>
      <c r="D4" s="101"/>
      <c r="E4" s="101"/>
      <c r="F4" s="101"/>
      <c r="G4" s="57"/>
    </row>
    <row r="5" spans="2:11" ht="15">
      <c r="B5" s="10"/>
      <c r="C5" s="10"/>
      <c r="D5" s="10"/>
    </row>
    <row r="6" spans="2:11" ht="15">
      <c r="B6" s="10"/>
      <c r="C6" s="10"/>
      <c r="D6" s="10"/>
    </row>
    <row r="7" spans="2:11">
      <c r="H7" s="63">
        <v>29</v>
      </c>
      <c r="J7" s="1" t="str">
        <f>'DATA MAKLUMAT MURID'!B10</f>
        <v>AMEER DANISH BIN MUHAMAD AZHAR</v>
      </c>
      <c r="K7" s="1" t="str">
        <f>UPPER(IF(J7=0,"",J7))</f>
        <v>AMEER DANISH BIN MUHAMAD AZHAR</v>
      </c>
    </row>
    <row r="8" spans="2:11" ht="15">
      <c r="B8" s="1" t="s">
        <v>5</v>
      </c>
      <c r="D8" s="1" t="s">
        <v>4</v>
      </c>
      <c r="E8" s="96" t="str">
        <f>VLOOKUP($H$7,'DATA MAKLUMAT MURID'!$A$10:$D$59,2)</f>
        <v>IRSYAD NAJMI BIN ABD ABD HADI</v>
      </c>
      <c r="F8" s="96"/>
      <c r="G8" s="59"/>
      <c r="H8" s="9"/>
      <c r="J8" s="1" t="str">
        <f>'DATA MAKLUMAT MURID'!B11</f>
        <v>AMIR ASYRAAF BIN ABD. MUNIR</v>
      </c>
      <c r="K8" s="1" t="str">
        <f t="shared" ref="K8:K50" si="0">UPPER(IF(J8=0,"",J8))</f>
        <v>AMIR ASYRAAF BIN ABD. MUNIR</v>
      </c>
    </row>
    <row r="9" spans="2:11" ht="15">
      <c r="B9" s="1" t="s">
        <v>6</v>
      </c>
      <c r="D9" s="1" t="s">
        <v>4</v>
      </c>
      <c r="E9" s="96">
        <f>VLOOKUP($H$7,'DATA MAKLUMAT MURID'!$A$10:$D$59,3)</f>
        <v>0</v>
      </c>
      <c r="F9" s="96"/>
      <c r="G9" s="59"/>
      <c r="J9" s="1" t="str">
        <f>'DATA MAKLUMAT MURID'!B12</f>
        <v>AMNI FARHAT BIN AHMAD FARID</v>
      </c>
      <c r="K9" s="1" t="str">
        <f t="shared" si="0"/>
        <v>AMNI FARHAT BIN AHMAD FARID</v>
      </c>
    </row>
    <row r="10" spans="2:11" ht="15">
      <c r="B10" s="1" t="s">
        <v>7</v>
      </c>
      <c r="D10" s="1" t="s">
        <v>4</v>
      </c>
      <c r="E10" s="96">
        <f>VLOOKUP($H$7,'DATA MAKLUMAT MURID'!$A$10:$D$59,4)</f>
        <v>0</v>
      </c>
      <c r="F10" s="96"/>
      <c r="G10" s="59"/>
      <c r="J10" s="1" t="str">
        <f>'DATA MAKLUMAT MURID'!B13</f>
        <v>ANAS BIN MOHD ZAMEREY</v>
      </c>
      <c r="K10" s="1" t="str">
        <f t="shared" si="0"/>
        <v>ANAS BIN MOHD ZAMEREY</v>
      </c>
    </row>
    <row r="11" spans="2:11" ht="15">
      <c r="B11" s="1" t="s">
        <v>8</v>
      </c>
      <c r="D11" s="1" t="s">
        <v>4</v>
      </c>
      <c r="E11" s="10" t="str">
        <f>'DATA MAKLUMAT MURID'!S6</f>
        <v>TAHUN 6 ANGGERIK</v>
      </c>
      <c r="J11" s="1" t="str">
        <f>'DATA MAKLUMAT MURID'!B14</f>
        <v>AZHAD SABIQ BIN ABULLAH</v>
      </c>
      <c r="K11" s="1" t="str">
        <f t="shared" si="0"/>
        <v>AZHAD SABIQ BIN ABULLAH</v>
      </c>
    </row>
    <row r="12" spans="2:11" ht="15">
      <c r="B12" s="1" t="s">
        <v>47</v>
      </c>
      <c r="D12" s="1" t="s">
        <v>4</v>
      </c>
      <c r="E12" s="97" t="str">
        <f>'DATA MAKLUMAT MURID'!C6</f>
        <v>PN. ROZITA BINTI ISMAIL</v>
      </c>
      <c r="F12" s="97"/>
      <c r="G12" s="60"/>
      <c r="J12" s="1" t="str">
        <f>'DATA MAKLUMAT MURID'!B15</f>
        <v>IMRAN BIN ZULKHAIRIL AMAR</v>
      </c>
      <c r="K12" s="1" t="str">
        <f t="shared" si="0"/>
        <v>IMRAN BIN ZULKHAIRIL AMAR</v>
      </c>
    </row>
    <row r="13" spans="2:11" ht="15">
      <c r="B13" s="1" t="s">
        <v>9</v>
      </c>
      <c r="D13" s="1" t="s">
        <v>4</v>
      </c>
      <c r="E13" s="97" t="str">
        <f>'DATA MAKLUMAT MURID'!I65</f>
        <v>20.6.2015</v>
      </c>
      <c r="F13" s="97"/>
      <c r="G13" s="60"/>
      <c r="J13" s="1" t="str">
        <f>'DATA MAKLUMAT MURID'!B16</f>
        <v>MUHAMMAD  HAIKAL DANIEL BIN HARUN</v>
      </c>
      <c r="K13" s="1" t="str">
        <f t="shared" si="0"/>
        <v>MUHAMMAD  HAIKAL DANIEL BIN HARUN</v>
      </c>
    </row>
    <row r="14" spans="2:11" ht="12" customHeight="1">
      <c r="J14" s="1" t="str">
        <f>'DATA MAKLUMAT MURID'!B17</f>
        <v>MUHAMMAD  SYAKIR ADHA B. MOHD SHOKRI</v>
      </c>
      <c r="K14" s="1" t="str">
        <f t="shared" si="0"/>
        <v>MUHAMMAD  SYAKIR ADHA B. MOHD SHOKRI</v>
      </c>
    </row>
    <row r="15" spans="2:11" hidden="1">
      <c r="J15" s="1" t="str">
        <f>'DATA MAKLUMAT MURID'!B18</f>
        <v>MUHAMMAD AMMAR BIN ROSHIDI</v>
      </c>
      <c r="K15" s="1" t="str">
        <f t="shared" si="0"/>
        <v>MUHAMMAD AMMAR BIN ROSHIDI</v>
      </c>
    </row>
    <row r="16" spans="2:11" ht="15" hidden="1">
      <c r="B16" s="1" t="s">
        <v>46</v>
      </c>
      <c r="E16" s="97" t="e">
        <f>'DATA MAKLUMAT MURID'!S6:V6</f>
        <v>#VALUE!</v>
      </c>
      <c r="F16" s="97"/>
      <c r="G16" s="60"/>
      <c r="J16" s="1" t="str">
        <f>'DATA MAKLUMAT MURID'!B19</f>
        <v>MUHAMMAD FAUZAN HAFIZI BIN MOHD. RIZAD</v>
      </c>
      <c r="K16" s="1" t="str">
        <f t="shared" si="0"/>
        <v>MUHAMMAD FAUZAN HAFIZI BIN MOHD. RIZAD</v>
      </c>
    </row>
    <row r="17" spans="1:11" ht="22.5" customHeight="1">
      <c r="B17" s="32" t="s">
        <v>127</v>
      </c>
      <c r="C17" s="12"/>
      <c r="D17" s="12"/>
      <c r="J17" s="1" t="str">
        <f>'DATA MAKLUMAT MURID'!B20</f>
        <v>AFNI SAFFIYA BINTI MOHD. AZLI</v>
      </c>
      <c r="K17" s="1" t="str">
        <f t="shared" si="0"/>
        <v>AFNI SAFFIYA BINTI MOHD. AZLI</v>
      </c>
    </row>
    <row r="18" spans="1:11" ht="9.75" customHeight="1">
      <c r="B18" s="10"/>
      <c r="C18" s="10"/>
      <c r="D18" s="10"/>
      <c r="J18" s="1" t="str">
        <f>'DATA MAKLUMAT MURID'!B21</f>
        <v>AFRINA SOFIA BINTI RIZAUDDIN</v>
      </c>
      <c r="K18" s="1" t="str">
        <f t="shared" si="0"/>
        <v>AFRINA SOFIA BINTI RIZAUDDIN</v>
      </c>
    </row>
    <row r="19" spans="1:11">
      <c r="B19" s="1" t="s">
        <v>3</v>
      </c>
      <c r="J19" s="1" t="str">
        <f>'DATA MAKLUMAT MURID'!B22</f>
        <v>AIDA ARINI  BT AZMAN</v>
      </c>
      <c r="K19" s="1" t="str">
        <f t="shared" si="0"/>
        <v>AIDA ARINI  BT AZMAN</v>
      </c>
    </row>
    <row r="20" spans="1:11" ht="9.75" customHeight="1">
      <c r="E20" s="11"/>
      <c r="F20" s="11"/>
      <c r="G20" s="11"/>
      <c r="H20" s="11"/>
      <c r="J20" s="1" t="str">
        <f>'DATA MAKLUMAT MURID'!B23</f>
        <v>AINA MARNISA BINTI MOHD. YUSOF</v>
      </c>
      <c r="K20" s="1" t="str">
        <f t="shared" si="0"/>
        <v>AINA MARNISA BINTI MOHD. YUSOF</v>
      </c>
    </row>
    <row r="21" spans="1:11" ht="34.5" customHeight="1">
      <c r="A21" s="34" t="s">
        <v>129</v>
      </c>
      <c r="B21" s="104" t="s">
        <v>43</v>
      </c>
      <c r="C21" s="105"/>
      <c r="D21" s="106"/>
      <c r="E21" s="70" t="s">
        <v>127</v>
      </c>
      <c r="F21" s="35" t="s">
        <v>13</v>
      </c>
      <c r="G21" s="64"/>
      <c r="H21" s="11"/>
      <c r="J21" s="1" t="str">
        <f>'DATA MAKLUMAT MURID'!B24</f>
        <v>ALISSA MAISARAH BT HASANULZAMAN</v>
      </c>
      <c r="K21" s="1" t="str">
        <f t="shared" si="0"/>
        <v>ALISSA MAISARAH BT HASANULZAMAN</v>
      </c>
    </row>
    <row r="22" spans="1:11" ht="43.5" customHeight="1">
      <c r="A22" s="24" t="s">
        <v>17</v>
      </c>
      <c r="B22" s="98" t="s">
        <v>167</v>
      </c>
      <c r="C22" s="99"/>
      <c r="D22" s="100"/>
      <c r="E22" s="36">
        <f>VLOOKUP($H$7,'DATA MAKLUMAT MURID'!$A$10:$AC$59,5)</f>
        <v>0</v>
      </c>
      <c r="F22" s="58" t="e">
        <f>VLOOKUP(E22,'DATA PERNYATAAN TAHAP PENGUASAA'!A7:B12,2)</f>
        <v>#N/A</v>
      </c>
      <c r="G22" s="65"/>
      <c r="H22" s="11"/>
      <c r="J22" s="1" t="str">
        <f>'DATA MAKLUMAT MURID'!B25</f>
        <v>AMEERA QISTINA  BT ROSLI AZHAR</v>
      </c>
      <c r="K22" s="1" t="str">
        <f t="shared" si="0"/>
        <v>AMEERA QISTINA  BT ROSLI AZHAR</v>
      </c>
    </row>
    <row r="23" spans="1:11" ht="43.5" customHeight="1">
      <c r="A23" s="24" t="s">
        <v>18</v>
      </c>
      <c r="B23" s="98" t="s">
        <v>80</v>
      </c>
      <c r="C23" s="99"/>
      <c r="D23" s="100"/>
      <c r="E23" s="36">
        <f>VLOOKUP($H$7,'DATA MAKLUMAT MURID'!$A$10:$AC$59,6)</f>
        <v>0</v>
      </c>
      <c r="F23" s="58" t="e">
        <f>VLOOKUP(E23,'DATA PERNYATAAN TAHAP PENGUASAA'!A17:B22,2)</f>
        <v>#N/A</v>
      </c>
      <c r="G23" s="65"/>
      <c r="H23" s="11"/>
      <c r="J23" s="1">
        <f>'DATA MAKLUMAT MURID'!B26</f>
        <v>0</v>
      </c>
      <c r="K23" s="1" t="str">
        <f t="shared" si="0"/>
        <v/>
      </c>
    </row>
    <row r="24" spans="1:11" ht="43.5" customHeight="1">
      <c r="A24" s="24" t="s">
        <v>19</v>
      </c>
      <c r="B24" s="98" t="s">
        <v>81</v>
      </c>
      <c r="C24" s="99"/>
      <c r="D24" s="100"/>
      <c r="E24" s="36">
        <f>VLOOKUP($H$7,'DATA MAKLUMAT MURID'!$A$10:$AC$59,7)</f>
        <v>0</v>
      </c>
      <c r="F24" s="58" t="e">
        <f>VLOOKUP(E24,'DATA PERNYATAAN TAHAP PENGUASAA'!A27:B32,2)</f>
        <v>#N/A</v>
      </c>
      <c r="G24" s="65"/>
      <c r="H24" s="11"/>
      <c r="J24" s="1">
        <f>'DATA MAKLUMAT MURID'!B27</f>
        <v>0</v>
      </c>
      <c r="K24" s="1" t="str">
        <f t="shared" si="0"/>
        <v/>
      </c>
    </row>
    <row r="25" spans="1:11" ht="43.5" customHeight="1">
      <c r="A25" s="24" t="s">
        <v>20</v>
      </c>
      <c r="B25" s="98" t="s">
        <v>82</v>
      </c>
      <c r="C25" s="99"/>
      <c r="D25" s="100"/>
      <c r="E25" s="36">
        <f>VLOOKUP($H$7,'DATA MAKLUMAT MURID'!$A$10:$AC$59,8)</f>
        <v>0</v>
      </c>
      <c r="F25" s="58" t="e">
        <f>VLOOKUP(E25,'DATA PERNYATAAN TAHAP PENGUASAA'!A37:B42,2)</f>
        <v>#N/A</v>
      </c>
      <c r="G25" s="65"/>
      <c r="H25" s="11"/>
      <c r="J25" s="1" t="str">
        <f>'DATA MAKLUMAT MURID'!B28</f>
        <v>NUR INTAN DILAILA BINTI MUHD MUFTI</v>
      </c>
      <c r="K25" s="1" t="str">
        <f t="shared" si="0"/>
        <v>NUR INTAN DILAILA BINTI MUHD MUFTI</v>
      </c>
    </row>
    <row r="26" spans="1:11" ht="43.5" customHeight="1">
      <c r="A26" s="24" t="s">
        <v>21</v>
      </c>
      <c r="B26" s="98" t="s">
        <v>168</v>
      </c>
      <c r="C26" s="99"/>
      <c r="D26" s="100"/>
      <c r="E26" s="36">
        <f>VLOOKUP($H$7,'DATA MAKLUMAT MURID'!$A$10:$AC$59,9)</f>
        <v>0</v>
      </c>
      <c r="F26" s="58" t="e">
        <f>VLOOKUP(E26,'DATA PERNYATAAN TAHAP PENGUASAA'!A47:B52,2)</f>
        <v>#N/A</v>
      </c>
      <c r="G26" s="65"/>
      <c r="H26" s="11"/>
      <c r="J26" s="1" t="str">
        <f>'DATA MAKLUMAT MURID'!B29</f>
        <v>NURFAIDATUL MAISARAH BINTI MOHD RAFIEI</v>
      </c>
      <c r="K26" s="1" t="str">
        <f t="shared" si="0"/>
        <v>NURFAIDATUL MAISARAH BINTI MOHD RAFIEI</v>
      </c>
    </row>
    <row r="27" spans="1:11" ht="43.5" customHeight="1">
      <c r="A27" s="24" t="s">
        <v>22</v>
      </c>
      <c r="B27" s="98" t="s">
        <v>83</v>
      </c>
      <c r="C27" s="99"/>
      <c r="D27" s="100"/>
      <c r="E27" s="36">
        <f>VLOOKUP($H$7,'DATA MAKLUMAT MURID'!$A$10:$AC$59,10)</f>
        <v>0</v>
      </c>
      <c r="F27" s="69" t="e">
        <f>VLOOKUP(E27,'DATA PERNYATAAN TAHAP PENGUASAA'!A57:B62,2)</f>
        <v>#N/A</v>
      </c>
      <c r="G27" s="66"/>
      <c r="H27" s="11"/>
      <c r="J27" s="1" t="str">
        <f>'DATA MAKLUMAT MURID'!B30</f>
        <v>NURUL AMAL NORIZAN</v>
      </c>
      <c r="K27" s="1" t="str">
        <f t="shared" si="0"/>
        <v>NURUL AMAL NORIZAN</v>
      </c>
    </row>
    <row r="28" spans="1:11" ht="43.5" customHeight="1">
      <c r="A28" s="24" t="s">
        <v>23</v>
      </c>
      <c r="B28" s="98" t="s">
        <v>169</v>
      </c>
      <c r="C28" s="99"/>
      <c r="D28" s="100"/>
      <c r="E28" s="36">
        <f>VLOOKUP($H$7,'DATA MAKLUMAT MURID'!$A$10:$AC$59,11)</f>
        <v>0</v>
      </c>
      <c r="F28" s="58" t="e">
        <f>VLOOKUP(E28,'DATA PERNYATAAN TAHAP PENGUASAA'!A67:B72,2)</f>
        <v>#N/A</v>
      </c>
      <c r="G28" s="65"/>
      <c r="H28" s="11"/>
      <c r="J28" s="1" t="str">
        <f>'DATA MAKLUMAT MURID'!B31</f>
        <v>ROSMAMIZAN BIN ROSAZMAN</v>
      </c>
      <c r="K28" s="1" t="str">
        <f t="shared" si="0"/>
        <v>ROSMAMIZAN BIN ROSAZMAN</v>
      </c>
    </row>
    <row r="29" spans="1:11" ht="43.5" customHeight="1">
      <c r="A29" s="24" t="s">
        <v>24</v>
      </c>
      <c r="B29" s="107" t="s">
        <v>84</v>
      </c>
      <c r="C29" s="108"/>
      <c r="D29" s="109"/>
      <c r="E29" s="36">
        <f>VLOOKUP($H$7,'DATA MAKLUMAT MURID'!$A$10:$AC$59,12)</f>
        <v>0</v>
      </c>
      <c r="F29" s="58" t="e">
        <f>VLOOKUP(E29,'DATA PERNYATAAN TAHAP PENGUASAA'!A77:B82,2)</f>
        <v>#N/A</v>
      </c>
      <c r="G29" s="65"/>
      <c r="H29" s="11"/>
      <c r="J29" s="1" t="str">
        <f>'DATA MAKLUMAT MURID'!B32</f>
        <v>SHARIFAH NUR MASYITAH BINTI AZAHARI</v>
      </c>
      <c r="K29" s="1" t="str">
        <f t="shared" si="0"/>
        <v>SHARIFAH NUR MASYITAH BINTI AZAHARI</v>
      </c>
    </row>
    <row r="30" spans="1:11" ht="43.5" customHeight="1">
      <c r="A30" s="24" t="s">
        <v>25</v>
      </c>
      <c r="B30" s="98" t="s">
        <v>85</v>
      </c>
      <c r="C30" s="99"/>
      <c r="D30" s="100"/>
      <c r="E30" s="36">
        <f>VLOOKUP($H$7,'DATA MAKLUMAT MURID'!$A$10:$AC$59,13)</f>
        <v>0</v>
      </c>
      <c r="F30" s="58" t="e">
        <f>VLOOKUP(E30,'DATA PERNYATAAN TAHAP PENGUASAA'!A87:B92,2)</f>
        <v>#N/A</v>
      </c>
      <c r="G30" s="66"/>
      <c r="H30" s="11"/>
      <c r="J30" s="1" t="str">
        <f>'DATA MAKLUMAT MURID'!B33</f>
        <v>ALIAA ZAWANI BT. RAZAK</v>
      </c>
      <c r="K30" s="1" t="str">
        <f t="shared" si="0"/>
        <v>ALIAA ZAWANI BT. RAZAK</v>
      </c>
    </row>
    <row r="31" spans="1:11" ht="43.5" customHeight="1">
      <c r="A31" s="24" t="s">
        <v>26</v>
      </c>
      <c r="B31" s="98" t="s">
        <v>86</v>
      </c>
      <c r="C31" s="99"/>
      <c r="D31" s="100"/>
      <c r="E31" s="36">
        <f>VLOOKUP($H$7,'DATA MAKLUMAT MURID'!$A$10:$AC$59,14)</f>
        <v>0</v>
      </c>
      <c r="F31" s="58" t="e">
        <f>VLOOKUP(E31,'DATA PERNYATAAN TAHAP PENGUASAA'!A97:B102,2)</f>
        <v>#N/A</v>
      </c>
      <c r="G31" s="65"/>
      <c r="H31" s="11"/>
      <c r="J31" s="1" t="str">
        <f>'DATA MAKLUMAT MURID'!B34</f>
        <v>DHIYALIS SYAKIR BIN ZAWAAI</v>
      </c>
      <c r="K31" s="1" t="str">
        <f t="shared" si="0"/>
        <v>DHIYALIS SYAKIR BIN ZAWAAI</v>
      </c>
    </row>
    <row r="32" spans="1:11" ht="43.5" customHeight="1">
      <c r="A32" s="24" t="s">
        <v>27</v>
      </c>
      <c r="B32" s="98" t="s">
        <v>170</v>
      </c>
      <c r="C32" s="99"/>
      <c r="D32" s="100"/>
      <c r="E32" s="36">
        <f>VLOOKUP($H$7,'DATA MAKLUMAT MURID'!$A$10:$AC$59,15)</f>
        <v>0</v>
      </c>
      <c r="F32" s="58" t="e">
        <f>VLOOKUP(E32,'DATA PERNYATAAN TAHAP PENGUASAA'!A107:B112,2)</f>
        <v>#N/A</v>
      </c>
      <c r="G32" s="65"/>
      <c r="H32" s="11"/>
      <c r="J32" s="1" t="str">
        <f>'DATA MAKLUMAT MURID'!B35</f>
        <v>FARAH DARWISYAH BT. ROSLAN</v>
      </c>
      <c r="K32" s="1" t="str">
        <f t="shared" si="0"/>
        <v>FARAH DARWISYAH BT. ROSLAN</v>
      </c>
    </row>
    <row r="33" spans="1:11" ht="43.5" customHeight="1">
      <c r="A33" s="24" t="s">
        <v>28</v>
      </c>
      <c r="B33" s="98" t="s">
        <v>171</v>
      </c>
      <c r="C33" s="99"/>
      <c r="D33" s="100"/>
      <c r="E33" s="36">
        <f>VLOOKUP($H$7,'DATA MAKLUMAT MURID'!$A$10:$AC$59,16)</f>
        <v>0</v>
      </c>
      <c r="F33" s="58" t="e">
        <f>VLOOKUP(E33,'DATA PERNYATAAN TAHAP PENGUASAA'!A117:B122,2)</f>
        <v>#N/A</v>
      </c>
      <c r="G33" s="66"/>
      <c r="J33" s="1" t="str">
        <f>'DATA MAKLUMAT MURID'!B36</f>
        <v>HANESSA BT. HAZUDIN</v>
      </c>
      <c r="K33" s="1" t="str">
        <f t="shared" si="0"/>
        <v>HANESSA BT. HAZUDIN</v>
      </c>
    </row>
    <row r="34" spans="1:11" ht="18" customHeight="1">
      <c r="F34" s="40"/>
      <c r="G34" s="40"/>
      <c r="J34" s="1" t="str">
        <f>'DATA MAKLUMAT MURID'!B37</f>
        <v>HAZWAN ASYRAF BIN ABD. HALIM</v>
      </c>
      <c r="K34" s="1" t="str">
        <f t="shared" si="0"/>
        <v>HAZWAN ASYRAF BIN ABD. HALIM</v>
      </c>
    </row>
    <row r="35" spans="1:11" ht="34.5" customHeight="1">
      <c r="A35" s="104" t="s">
        <v>73</v>
      </c>
      <c r="B35" s="105"/>
      <c r="C35" s="105"/>
      <c r="D35" s="106"/>
      <c r="E35" s="70" t="s">
        <v>127</v>
      </c>
      <c r="F35" s="70" t="s">
        <v>13</v>
      </c>
      <c r="G35" s="67"/>
      <c r="J35" s="1" t="str">
        <f>'DATA MAKLUMAT MURID'!B38</f>
        <v>IRSYAD NAJMI BIN ABD ABD HADI</v>
      </c>
      <c r="K35" s="1" t="str">
        <f t="shared" si="0"/>
        <v>IRSYAD NAJMI BIN ABD ABD HADI</v>
      </c>
    </row>
    <row r="36" spans="1:11" ht="30.75" customHeight="1">
      <c r="A36" s="98" t="s">
        <v>87</v>
      </c>
      <c r="B36" s="99"/>
      <c r="C36" s="99"/>
      <c r="D36" s="100"/>
      <c r="E36" s="36">
        <f>VLOOKUP($H$7,'DATA MAKLUMAT MURID'!$A$10:$AA$59,18)</f>
        <v>0</v>
      </c>
      <c r="F36" s="58" t="e">
        <f>VLOOKUP(E36,'DATA PERNYATAAN TAHAP PENGUASAA'!A130:B135,2)</f>
        <v>#N/A</v>
      </c>
      <c r="G36" s="65"/>
      <c r="J36" s="1">
        <f>'DATA MAKLUMAT MURID'!B39</f>
        <v>0</v>
      </c>
      <c r="K36" s="1" t="str">
        <f t="shared" si="0"/>
        <v/>
      </c>
    </row>
    <row r="37" spans="1:11" ht="30.75" customHeight="1">
      <c r="A37" s="98" t="s">
        <v>88</v>
      </c>
      <c r="B37" s="99"/>
      <c r="C37" s="99"/>
      <c r="D37" s="100"/>
      <c r="E37" s="36">
        <f>VLOOKUP($H$7,'DATA MAKLUMAT MURID'!$A$10:$AC$59,19)</f>
        <v>0</v>
      </c>
      <c r="F37" s="58" t="e">
        <f>VLOOKUP(E37,'DATA PERNYATAAN TAHAP PENGUASAA'!A140:B145,2)</f>
        <v>#N/A</v>
      </c>
      <c r="G37" s="65"/>
      <c r="J37" s="1">
        <f>'DATA MAKLUMAT MURID'!B40</f>
        <v>0</v>
      </c>
      <c r="K37" s="1" t="str">
        <f t="shared" si="0"/>
        <v/>
      </c>
    </row>
    <row r="38" spans="1:11" ht="30.75" customHeight="1">
      <c r="A38" s="98" t="s">
        <v>90</v>
      </c>
      <c r="B38" s="99"/>
      <c r="C38" s="99"/>
      <c r="D38" s="100"/>
      <c r="E38" s="36">
        <f>VLOOKUP($H$7,'DATA MAKLUMAT MURID'!$A$10:$AC$59,20)</f>
        <v>0</v>
      </c>
      <c r="F38" s="58" t="e">
        <f>VLOOKUP(E38,'DATA PERNYATAAN TAHAP PENGUASAA'!A150:B155,2)</f>
        <v>#N/A</v>
      </c>
      <c r="G38" s="65"/>
      <c r="J38" s="1">
        <f>'DATA MAKLUMAT MURID'!B41</f>
        <v>0</v>
      </c>
      <c r="K38" s="1" t="str">
        <f t="shared" si="0"/>
        <v/>
      </c>
    </row>
    <row r="39" spans="1:11" ht="30.75" customHeight="1">
      <c r="A39" s="98" t="s">
        <v>89</v>
      </c>
      <c r="B39" s="99"/>
      <c r="C39" s="99"/>
      <c r="D39" s="100"/>
      <c r="E39" s="36">
        <f>VLOOKUP($H$7,'DATA MAKLUMAT MURID'!$A$10:$AC$59,21)</f>
        <v>0</v>
      </c>
      <c r="F39" s="58" t="e">
        <f>VLOOKUP(E39,'DATA PERNYATAAN TAHAP PENGUASAA'!A160:B165,2)</f>
        <v>#N/A</v>
      </c>
      <c r="G39" s="65"/>
      <c r="J39" s="1">
        <f>'DATA MAKLUMAT MURID'!B42</f>
        <v>0</v>
      </c>
      <c r="K39" s="1" t="str">
        <f t="shared" si="0"/>
        <v/>
      </c>
    </row>
    <row r="40" spans="1:11">
      <c r="A40" s="98" t="s">
        <v>91</v>
      </c>
      <c r="B40" s="99"/>
      <c r="C40" s="99"/>
      <c r="D40" s="100"/>
      <c r="E40" s="36">
        <f>VLOOKUP($H$7,'DATA MAKLUMAT MURID'!$A$10:$AC$59,22)</f>
        <v>0</v>
      </c>
      <c r="F40" s="58" t="e">
        <f>VLOOKUP(E40,'DATA PERNYATAAN TAHAP PENGUASAA'!A170:B175,2)</f>
        <v>#N/A</v>
      </c>
      <c r="G40" s="65"/>
      <c r="J40" s="1">
        <f>'DATA MAKLUMAT MURID'!B43</f>
        <v>0</v>
      </c>
      <c r="K40" s="1" t="str">
        <f t="shared" si="0"/>
        <v/>
      </c>
    </row>
    <row r="41" spans="1:11" ht="30.75" customHeight="1">
      <c r="A41" s="98" t="s">
        <v>92</v>
      </c>
      <c r="B41" s="99"/>
      <c r="C41" s="99"/>
      <c r="D41" s="100"/>
      <c r="E41" s="36">
        <f>VLOOKUP($H$7,'DATA MAKLUMAT MURID'!$A$10:$AC$59,23)</f>
        <v>0</v>
      </c>
      <c r="F41" s="58" t="e">
        <f>VLOOKUP(E41,'DATA PERNYATAAN TAHAP PENGUASAA'!A180:B185,2)</f>
        <v>#N/A</v>
      </c>
      <c r="G41" s="65"/>
      <c r="J41" s="1">
        <f>'DATA MAKLUMAT MURID'!B44</f>
        <v>0</v>
      </c>
      <c r="K41" s="1" t="str">
        <f t="shared" si="0"/>
        <v/>
      </c>
    </row>
    <row r="42" spans="1:11" ht="30.75" customHeight="1">
      <c r="A42" s="98" t="s">
        <v>93</v>
      </c>
      <c r="B42" s="99"/>
      <c r="C42" s="99"/>
      <c r="D42" s="100"/>
      <c r="E42" s="36">
        <f>VLOOKUP($H$7,'DATA MAKLUMAT MURID'!$A$10:$AC$59,24)</f>
        <v>0</v>
      </c>
      <c r="F42" s="58" t="e">
        <f>VLOOKUP(E42,'DATA PERNYATAAN TAHAP PENGUASAA'!A190:B195,2)</f>
        <v>#N/A</v>
      </c>
      <c r="G42" s="65"/>
      <c r="J42" s="1">
        <f>'DATA MAKLUMAT MURID'!B45</f>
        <v>0</v>
      </c>
      <c r="K42" s="1" t="str">
        <f t="shared" si="0"/>
        <v/>
      </c>
    </row>
    <row r="43" spans="1:11" ht="30.75" customHeight="1">
      <c r="A43" s="107" t="s">
        <v>94</v>
      </c>
      <c r="B43" s="108"/>
      <c r="C43" s="108"/>
      <c r="D43" s="109"/>
      <c r="E43" s="36">
        <f>VLOOKUP($H$7,'DATA MAKLUMAT MURID'!$A$10:$AC$59,25)</f>
        <v>0</v>
      </c>
      <c r="F43" s="58" t="e">
        <f>VLOOKUP(E43,'DATA PERNYATAAN TAHAP PENGUASAA'!A200:B205,2)</f>
        <v>#N/A</v>
      </c>
      <c r="G43" s="65"/>
      <c r="J43" s="1">
        <f>'DATA MAKLUMAT MURID'!B46</f>
        <v>0</v>
      </c>
      <c r="K43" s="1" t="str">
        <f t="shared" si="0"/>
        <v/>
      </c>
    </row>
    <row r="44" spans="1:11">
      <c r="F44" s="40"/>
      <c r="G44" s="40"/>
      <c r="J44" s="1">
        <f>'DATA MAKLUMAT MURID'!B47</f>
        <v>0</v>
      </c>
      <c r="K44" s="1" t="str">
        <f t="shared" si="0"/>
        <v/>
      </c>
    </row>
    <row r="45" spans="1:11" ht="35.25" customHeight="1">
      <c r="A45" s="104" t="s">
        <v>74</v>
      </c>
      <c r="B45" s="105"/>
      <c r="C45" s="105"/>
      <c r="D45" s="106"/>
      <c r="E45" s="70" t="s">
        <v>127</v>
      </c>
      <c r="F45" s="70" t="s">
        <v>13</v>
      </c>
      <c r="G45" s="67"/>
      <c r="J45" s="1">
        <f>'DATA MAKLUMAT MURID'!B48</f>
        <v>0</v>
      </c>
      <c r="K45" s="1" t="str">
        <f t="shared" si="0"/>
        <v/>
      </c>
    </row>
    <row r="46" spans="1:11" ht="43.5" customHeight="1">
      <c r="A46" s="107" t="s">
        <v>95</v>
      </c>
      <c r="B46" s="108"/>
      <c r="C46" s="108"/>
      <c r="D46" s="109"/>
      <c r="E46" s="36">
        <f>VLOOKUP($H$7,'DATA MAKLUMAT MURID'!$A$10:$AC$59,27)</f>
        <v>0</v>
      </c>
      <c r="F46" s="58" t="e">
        <f>VLOOKUP(E42,'DATA PERNYATAAN TAHAP PENGUASAA'!A211:B216,2)</f>
        <v>#N/A</v>
      </c>
      <c r="G46" s="65"/>
      <c r="J46" s="1">
        <f>'DATA MAKLUMAT MURID'!B49</f>
        <v>0</v>
      </c>
      <c r="K46" s="1" t="str">
        <f t="shared" si="0"/>
        <v/>
      </c>
    </row>
    <row r="47" spans="1:11" ht="35.25" customHeight="1">
      <c r="B47" s="12"/>
      <c r="C47" s="3"/>
      <c r="D47" s="44"/>
      <c r="E47" s="44"/>
      <c r="F47" s="44"/>
      <c r="G47" s="68"/>
      <c r="J47" s="1">
        <f>'DATA MAKLUMAT MURID'!B50</f>
        <v>0</v>
      </c>
      <c r="K47" s="1" t="str">
        <f t="shared" si="0"/>
        <v/>
      </c>
    </row>
    <row r="48" spans="1:11" ht="15">
      <c r="A48" s="10" t="s">
        <v>12</v>
      </c>
      <c r="B48" s="10"/>
      <c r="C48" s="10"/>
      <c r="D48" s="96" t="s">
        <v>12</v>
      </c>
      <c r="E48" s="96"/>
      <c r="F48" s="96"/>
      <c r="G48" s="56"/>
      <c r="J48" s="1">
        <f>'DATA MAKLUMAT MURID'!B51</f>
        <v>0</v>
      </c>
      <c r="K48" s="1" t="str">
        <f t="shared" si="0"/>
        <v/>
      </c>
    </row>
    <row r="49" spans="1:11" ht="15">
      <c r="A49" s="102" t="str">
        <f>'DATA MAKLUMAT MURID'!C6</f>
        <v>PN. ROZITA BINTI ISMAIL</v>
      </c>
      <c r="B49" s="102"/>
      <c r="C49" s="43"/>
      <c r="D49" s="43"/>
      <c r="E49" s="43" t="str">
        <f>'DATA MAKLUMAT MURID'!B66</f>
        <v>PN.  SURAYA BINTI HAMZAH</v>
      </c>
      <c r="J49" s="1">
        <f>'DATA MAKLUMAT MURID'!B52</f>
        <v>0</v>
      </c>
      <c r="K49" s="1" t="str">
        <f t="shared" si="0"/>
        <v/>
      </c>
    </row>
    <row r="50" spans="1:11">
      <c r="A50" s="103" t="s">
        <v>49</v>
      </c>
      <c r="B50" s="103"/>
      <c r="C50" s="15"/>
      <c r="D50" s="15"/>
      <c r="E50" s="42" t="s">
        <v>15</v>
      </c>
      <c r="F50" s="15"/>
      <c r="G50" s="15"/>
      <c r="J50" s="1">
        <f>'DATA MAKLUMAT MURID'!B53</f>
        <v>0</v>
      </c>
      <c r="K50" s="1" t="str">
        <f t="shared" si="0"/>
        <v/>
      </c>
    </row>
    <row r="51" spans="1:11"/>
    <row r="52" spans="1:11"/>
    <row r="53" spans="1:11"/>
    <row r="54" spans="1:11"/>
    <row r="55" spans="1:11"/>
    <row r="56" spans="1:11"/>
    <row r="57" spans="1:11"/>
    <row r="58" spans="1:11"/>
    <row r="59" spans="1:11"/>
    <row r="60" spans="1:11"/>
    <row r="61" spans="1:11"/>
    <row r="62" spans="1:11"/>
    <row r="63" spans="1:11"/>
    <row r="64" spans="1:1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sheetProtection password="CC3D" sheet="1" objects="1" scenarios="1"/>
  <mergeCells count="36">
    <mergeCell ref="A35:D35"/>
    <mergeCell ref="A36:D36"/>
    <mergeCell ref="E13:F13"/>
    <mergeCell ref="B21:D21"/>
    <mergeCell ref="B22:D22"/>
    <mergeCell ref="B23:D23"/>
    <mergeCell ref="B30:D30"/>
    <mergeCell ref="B31:D31"/>
    <mergeCell ref="B32:D32"/>
    <mergeCell ref="B33:D33"/>
    <mergeCell ref="B27:D27"/>
    <mergeCell ref="B28:D28"/>
    <mergeCell ref="B26:D26"/>
    <mergeCell ref="B29:D29"/>
    <mergeCell ref="A37:D37"/>
    <mergeCell ref="A38:D38"/>
    <mergeCell ref="A49:B49"/>
    <mergeCell ref="A50:B50"/>
    <mergeCell ref="A39:D39"/>
    <mergeCell ref="A40:D40"/>
    <mergeCell ref="A41:D41"/>
    <mergeCell ref="A42:D42"/>
    <mergeCell ref="D48:F48"/>
    <mergeCell ref="A45:D45"/>
    <mergeCell ref="A46:D46"/>
    <mergeCell ref="A43:D43"/>
    <mergeCell ref="B1:F1"/>
    <mergeCell ref="B2:F2"/>
    <mergeCell ref="B4:F4"/>
    <mergeCell ref="E8:F8"/>
    <mergeCell ref="E9:F9"/>
    <mergeCell ref="E10:F10"/>
    <mergeCell ref="E16:F16"/>
    <mergeCell ref="E12:F12"/>
    <mergeCell ref="B24:D24"/>
    <mergeCell ref="B25:D25"/>
  </mergeCells>
  <printOptions horizontalCentered="1"/>
  <pageMargins left="0.5" right="0.5" top="0.25" bottom="0.25" header="0.25" footer="0.25"/>
  <pageSetup paperSize="9" scale="5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"/>
  <sheetViews>
    <sheetView topLeftCell="A8" zoomScale="60" zoomScaleNormal="60" workbookViewId="0">
      <selection activeCell="F77" sqref="F77:F82"/>
    </sheetView>
  </sheetViews>
  <sheetFormatPr defaultRowHeight="15"/>
  <cols>
    <col min="1" max="1" width="4.140625" style="30" customWidth="1"/>
    <col min="2" max="13" width="7.7109375" style="6" customWidth="1"/>
    <col min="14" max="14" width="21.85546875" style="6" hidden="1" customWidth="1"/>
    <col min="15" max="21" width="19" style="6" customWidth="1"/>
    <col min="22" max="22" width="21.140625" style="6" customWidth="1"/>
    <col min="23" max="23" width="21.7109375" style="6" hidden="1" customWidth="1"/>
    <col min="24" max="24" width="21.7109375" style="6" customWidth="1"/>
    <col min="25" max="25" width="18.7109375" style="6" hidden="1" customWidth="1"/>
    <col min="26" max="26" width="21.5703125" style="6" hidden="1" customWidth="1"/>
    <col min="27" max="27" width="9.140625" style="6"/>
    <col min="28" max="28" width="18.140625" style="6" customWidth="1"/>
    <col min="29" max="16384" width="9.140625" style="6"/>
  </cols>
  <sheetData>
    <row r="1" spans="1:26" hidden="1">
      <c r="A1" s="78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idden="1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idden="1">
      <c r="A3" s="2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idden="1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idden="1">
      <c r="A5" s="2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" hidden="1" customHeight="1">
      <c r="A6" s="13"/>
      <c r="B6" s="4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O6" s="14" t="s">
        <v>10</v>
      </c>
      <c r="P6" s="110" t="s">
        <v>113</v>
      </c>
      <c r="Q6" s="111"/>
      <c r="R6" s="111"/>
      <c r="S6" s="112"/>
      <c r="T6" s="14"/>
      <c r="U6" s="14"/>
      <c r="Z6" s="13"/>
    </row>
    <row r="7" spans="1:26" hidden="1"/>
    <row r="8" spans="1:26" ht="15.75" customHeight="1">
      <c r="A8" s="113" t="s">
        <v>0</v>
      </c>
      <c r="B8" s="83" t="s">
        <v>32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5" t="s">
        <v>34</v>
      </c>
      <c r="P8" s="86"/>
      <c r="Q8" s="86"/>
      <c r="R8" s="86"/>
      <c r="S8" s="86"/>
      <c r="T8" s="86"/>
      <c r="U8" s="86"/>
      <c r="V8" s="86"/>
      <c r="W8" s="87"/>
      <c r="X8" s="88" t="s">
        <v>112</v>
      </c>
      <c r="Y8" s="88" t="s">
        <v>33</v>
      </c>
      <c r="Z8" s="77" t="s">
        <v>29</v>
      </c>
    </row>
    <row r="9" spans="1:26" ht="45">
      <c r="A9" s="113"/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7" t="s">
        <v>22</v>
      </c>
      <c r="H9" s="7" t="s">
        <v>23</v>
      </c>
      <c r="I9" s="7" t="s">
        <v>24</v>
      </c>
      <c r="J9" s="7" t="s">
        <v>25</v>
      </c>
      <c r="K9" s="7" t="s">
        <v>26</v>
      </c>
      <c r="L9" s="7" t="s">
        <v>27</v>
      </c>
      <c r="M9" s="7" t="s">
        <v>28</v>
      </c>
      <c r="N9" s="31" t="s">
        <v>35</v>
      </c>
      <c r="O9" s="7" t="s">
        <v>48</v>
      </c>
      <c r="P9" s="7" t="s">
        <v>36</v>
      </c>
      <c r="Q9" s="7" t="s">
        <v>37</v>
      </c>
      <c r="R9" s="7" t="s">
        <v>38</v>
      </c>
      <c r="S9" s="7" t="s">
        <v>39</v>
      </c>
      <c r="T9" s="7" t="s">
        <v>40</v>
      </c>
      <c r="U9" s="7" t="s">
        <v>41</v>
      </c>
      <c r="V9" s="7" t="s">
        <v>42</v>
      </c>
      <c r="W9" s="31" t="s">
        <v>35</v>
      </c>
      <c r="X9" s="89"/>
      <c r="Y9" s="89"/>
      <c r="Z9" s="77"/>
    </row>
    <row r="10" spans="1:26">
      <c r="A10" s="16">
        <v>1</v>
      </c>
      <c r="B10" s="17">
        <f>'DATA MAKLUMAT MURID'!E10</f>
        <v>1</v>
      </c>
      <c r="C10" s="17">
        <f>'DATA MAKLUMAT MURID'!F10</f>
        <v>6</v>
      </c>
      <c r="D10" s="17">
        <f>'DATA MAKLUMAT MURID'!G10</f>
        <v>1</v>
      </c>
      <c r="E10" s="17">
        <f>'DATA MAKLUMAT MURID'!H10</f>
        <v>1</v>
      </c>
      <c r="F10" s="17">
        <f>'DATA MAKLUMAT MURID'!I10</f>
        <v>6</v>
      </c>
      <c r="G10" s="17">
        <f>'DATA MAKLUMAT MURID'!J10</f>
        <v>6</v>
      </c>
      <c r="H10" s="17">
        <f>'DATA MAKLUMAT MURID'!K10</f>
        <v>6</v>
      </c>
      <c r="I10" s="17">
        <f>'DATA MAKLUMAT MURID'!L10</f>
        <v>6</v>
      </c>
      <c r="J10" s="17">
        <f>'DATA MAKLUMAT MURID'!M10</f>
        <v>6</v>
      </c>
      <c r="K10" s="17">
        <f>'DATA MAKLUMAT MURID'!N10</f>
        <v>6</v>
      </c>
      <c r="L10" s="17">
        <f>'DATA MAKLUMAT MURID'!O10</f>
        <v>6</v>
      </c>
      <c r="M10" s="17">
        <f>'DATA MAKLUMAT MURID'!P10</f>
        <v>2</v>
      </c>
      <c r="N10" s="17">
        <f>'DATA MAKLUMAT MURID'!Q10</f>
        <v>2.65</v>
      </c>
      <c r="O10" s="17">
        <f>'DATA MAKLUMAT MURID'!R10</f>
        <v>6</v>
      </c>
      <c r="P10" s="17">
        <f>'DATA MAKLUMAT MURID'!S10</f>
        <v>6</v>
      </c>
      <c r="Q10" s="17">
        <f>'DATA MAKLUMAT MURID'!T10</f>
        <v>3</v>
      </c>
      <c r="R10" s="17">
        <f>'DATA MAKLUMAT MURID'!U10</f>
        <v>6</v>
      </c>
      <c r="S10" s="17">
        <f>'DATA MAKLUMAT MURID'!V10</f>
        <v>3</v>
      </c>
      <c r="T10" s="17">
        <f>'DATA MAKLUMAT MURID'!W10</f>
        <v>6</v>
      </c>
      <c r="U10" s="17">
        <f>'DATA MAKLUMAT MURID'!X10</f>
        <v>2</v>
      </c>
      <c r="V10" s="17">
        <f>'DATA MAKLUMAT MURID'!Y10</f>
        <v>4</v>
      </c>
      <c r="W10" s="17">
        <f>'DATA MAKLUMAT MURID'!Z10</f>
        <v>1.575</v>
      </c>
      <c r="X10" s="17">
        <f>'DATA MAKLUMAT MURID'!AA10</f>
        <v>3</v>
      </c>
      <c r="Y10" s="17">
        <f>X10*0.05</f>
        <v>0.15000000000000002</v>
      </c>
      <c r="Z10" s="8">
        <f>N10+W10+Y10</f>
        <v>4.375</v>
      </c>
    </row>
    <row r="11" spans="1:26">
      <c r="A11" s="16">
        <v>2</v>
      </c>
      <c r="B11" s="17">
        <f>'DATA MAKLUMAT MURID'!E11</f>
        <v>1</v>
      </c>
      <c r="C11" s="17">
        <f>'DATA MAKLUMAT MURID'!F11</f>
        <v>5</v>
      </c>
      <c r="D11" s="17">
        <f>'DATA MAKLUMAT MURID'!G11</f>
        <v>1</v>
      </c>
      <c r="E11" s="17">
        <f>'DATA MAKLUMAT MURID'!H11</f>
        <v>4</v>
      </c>
      <c r="F11" s="17">
        <f>'DATA MAKLUMAT MURID'!I11</f>
        <v>3</v>
      </c>
      <c r="G11" s="17">
        <f>'DATA MAKLUMAT MURID'!J11</f>
        <v>5</v>
      </c>
      <c r="H11" s="17">
        <f>'DATA MAKLUMAT MURID'!K11</f>
        <v>6</v>
      </c>
      <c r="I11" s="17">
        <f>'DATA MAKLUMAT MURID'!L11</f>
        <v>4</v>
      </c>
      <c r="J11" s="17">
        <f>'DATA MAKLUMAT MURID'!M11</f>
        <v>5</v>
      </c>
      <c r="K11" s="17">
        <f>'DATA MAKLUMAT MURID'!N11</f>
        <v>5</v>
      </c>
      <c r="L11" s="17">
        <f>'DATA MAKLUMAT MURID'!O11</f>
        <v>5</v>
      </c>
      <c r="M11" s="17">
        <f>'DATA MAKLUMAT MURID'!P11</f>
        <v>5</v>
      </c>
      <c r="N11" s="17">
        <f>'DATA MAKLUMAT MURID'!Q11</f>
        <v>2.4499999999999997</v>
      </c>
      <c r="O11" s="17">
        <f>'DATA MAKLUMAT MURID'!R11</f>
        <v>4</v>
      </c>
      <c r="P11" s="17">
        <f>'DATA MAKLUMAT MURID'!S11</f>
        <v>4</v>
      </c>
      <c r="Q11" s="17">
        <f>'DATA MAKLUMAT MURID'!T11</f>
        <v>4</v>
      </c>
      <c r="R11" s="17">
        <f>'DATA MAKLUMAT MURID'!U11</f>
        <v>4</v>
      </c>
      <c r="S11" s="17">
        <f>'DATA MAKLUMAT MURID'!V11</f>
        <v>4</v>
      </c>
      <c r="T11" s="17">
        <f>'DATA MAKLUMAT MURID'!W11</f>
        <v>4</v>
      </c>
      <c r="U11" s="17">
        <f>'DATA MAKLUMAT MURID'!X11</f>
        <v>4</v>
      </c>
      <c r="V11" s="17">
        <f>'DATA MAKLUMAT MURID'!Y11</f>
        <v>4</v>
      </c>
      <c r="W11" s="17">
        <f>'DATA MAKLUMAT MURID'!Z11</f>
        <v>1.4</v>
      </c>
      <c r="X11" s="17">
        <f>'DATA MAKLUMAT MURID'!AA11</f>
        <v>5</v>
      </c>
      <c r="Y11" s="17">
        <f t="shared" ref="Y11:Y25" si="0">X11*0.05</f>
        <v>0.25</v>
      </c>
      <c r="Z11" s="8">
        <f t="shared" ref="Z11:Z25" si="1">N11+W11+Y11</f>
        <v>4.0999999999999996</v>
      </c>
    </row>
    <row r="12" spans="1:26">
      <c r="A12" s="16">
        <v>3</v>
      </c>
      <c r="B12" s="17">
        <f>'DATA MAKLUMAT MURID'!E12</f>
        <v>3</v>
      </c>
      <c r="C12" s="17">
        <f>'DATA MAKLUMAT MURID'!F12</f>
        <v>3</v>
      </c>
      <c r="D12" s="17">
        <f>'DATA MAKLUMAT MURID'!G12</f>
        <v>1</v>
      </c>
      <c r="E12" s="17">
        <f>'DATA MAKLUMAT MURID'!H12</f>
        <v>5</v>
      </c>
      <c r="F12" s="17">
        <f>'DATA MAKLUMAT MURID'!I12</f>
        <v>6</v>
      </c>
      <c r="G12" s="17">
        <f>'DATA MAKLUMAT MURID'!J12</f>
        <v>6</v>
      </c>
      <c r="H12" s="17">
        <f>'DATA MAKLUMAT MURID'!K12</f>
        <v>6</v>
      </c>
      <c r="I12" s="17">
        <f>'DATA MAKLUMAT MURID'!L12</f>
        <v>6</v>
      </c>
      <c r="J12" s="17">
        <f>'DATA MAKLUMAT MURID'!M12</f>
        <v>5</v>
      </c>
      <c r="K12" s="17">
        <f>'DATA MAKLUMAT MURID'!N12</f>
        <v>5</v>
      </c>
      <c r="L12" s="17">
        <f>'DATA MAKLUMAT MURID'!O12</f>
        <v>5</v>
      </c>
      <c r="M12" s="17">
        <f>'DATA MAKLUMAT MURID'!P12</f>
        <v>5</v>
      </c>
      <c r="N12" s="17">
        <f>'DATA MAKLUMAT MURID'!Q12</f>
        <v>2.8000000000000003</v>
      </c>
      <c r="O12" s="17">
        <f>'DATA MAKLUMAT MURID'!R12</f>
        <v>5</v>
      </c>
      <c r="P12" s="17">
        <f>'DATA MAKLUMAT MURID'!S12</f>
        <v>5</v>
      </c>
      <c r="Q12" s="17">
        <f>'DATA MAKLUMAT MURID'!T12</f>
        <v>5</v>
      </c>
      <c r="R12" s="17">
        <f>'DATA MAKLUMAT MURID'!U12</f>
        <v>5</v>
      </c>
      <c r="S12" s="17">
        <f>'DATA MAKLUMAT MURID'!V12</f>
        <v>5</v>
      </c>
      <c r="T12" s="17">
        <f>'DATA MAKLUMAT MURID'!W12</f>
        <v>5</v>
      </c>
      <c r="U12" s="17">
        <f>'DATA MAKLUMAT MURID'!X12</f>
        <v>5</v>
      </c>
      <c r="V12" s="17">
        <f>'DATA MAKLUMAT MURID'!Y12</f>
        <v>5</v>
      </c>
      <c r="W12" s="17">
        <f>'DATA MAKLUMAT MURID'!Z12</f>
        <v>1.75</v>
      </c>
      <c r="X12" s="17">
        <f>'DATA MAKLUMAT MURID'!AA12</f>
        <v>5</v>
      </c>
      <c r="Y12" s="17">
        <f t="shared" si="0"/>
        <v>0.25</v>
      </c>
      <c r="Z12" s="8">
        <f t="shared" si="1"/>
        <v>4.8000000000000007</v>
      </c>
    </row>
    <row r="13" spans="1:26">
      <c r="A13" s="16">
        <v>4</v>
      </c>
      <c r="B13" s="17">
        <f>'DATA MAKLUMAT MURID'!E13</f>
        <v>4</v>
      </c>
      <c r="C13" s="17">
        <f>'DATA MAKLUMAT MURID'!F13</f>
        <v>4</v>
      </c>
      <c r="D13" s="17">
        <f>'DATA MAKLUMAT MURID'!G13</f>
        <v>1</v>
      </c>
      <c r="E13" s="17">
        <f>'DATA MAKLUMAT MURID'!H13</f>
        <v>5</v>
      </c>
      <c r="F13" s="17">
        <f>'DATA MAKLUMAT MURID'!I13</f>
        <v>5</v>
      </c>
      <c r="G13" s="17">
        <f>'DATA MAKLUMAT MURID'!J13</f>
        <v>4</v>
      </c>
      <c r="H13" s="17">
        <f>'DATA MAKLUMAT MURID'!K13</f>
        <v>5</v>
      </c>
      <c r="I13" s="17">
        <f>'DATA MAKLUMAT MURID'!L13</f>
        <v>6</v>
      </c>
      <c r="J13" s="17">
        <f>'DATA MAKLUMAT MURID'!M13</f>
        <v>6</v>
      </c>
      <c r="K13" s="17">
        <f>'DATA MAKLUMAT MURID'!N13</f>
        <v>4</v>
      </c>
      <c r="L13" s="17">
        <f>'DATA MAKLUMAT MURID'!O13</f>
        <v>4</v>
      </c>
      <c r="M13" s="17">
        <f>'DATA MAKLUMAT MURID'!P13</f>
        <v>4</v>
      </c>
      <c r="N13" s="17">
        <f>'DATA MAKLUMAT MURID'!Q13</f>
        <v>2.5999999999999996</v>
      </c>
      <c r="O13" s="17">
        <f>'DATA MAKLUMAT MURID'!R13</f>
        <v>6</v>
      </c>
      <c r="P13" s="17">
        <f>'DATA MAKLUMAT MURID'!S13</f>
        <v>6</v>
      </c>
      <c r="Q13" s="17">
        <f>'DATA MAKLUMAT MURID'!T13</f>
        <v>5</v>
      </c>
      <c r="R13" s="17">
        <f>'DATA MAKLUMAT MURID'!U13</f>
        <v>5</v>
      </c>
      <c r="S13" s="17">
        <f>'DATA MAKLUMAT MURID'!V13</f>
        <v>5</v>
      </c>
      <c r="T13" s="17">
        <f>'DATA MAKLUMAT MURID'!W13</f>
        <v>5</v>
      </c>
      <c r="U13" s="17">
        <f>'DATA MAKLUMAT MURID'!X13</f>
        <v>5</v>
      </c>
      <c r="V13" s="17">
        <f>'DATA MAKLUMAT MURID'!Y13</f>
        <v>6</v>
      </c>
      <c r="W13" s="17">
        <f>'DATA MAKLUMAT MURID'!Z13</f>
        <v>1.8812499999999999</v>
      </c>
      <c r="X13" s="17">
        <f>'DATA MAKLUMAT MURID'!AA13</f>
        <v>5</v>
      </c>
      <c r="Y13" s="17">
        <f t="shared" si="0"/>
        <v>0.25</v>
      </c>
      <c r="Z13" s="8">
        <f t="shared" si="1"/>
        <v>4.7312499999999993</v>
      </c>
    </row>
    <row r="14" spans="1:26">
      <c r="A14" s="16">
        <v>5</v>
      </c>
      <c r="B14" s="17">
        <f>'DATA MAKLUMAT MURID'!E14</f>
        <v>5</v>
      </c>
      <c r="C14" s="17">
        <f>'DATA MAKLUMAT MURID'!F14</f>
        <v>5</v>
      </c>
      <c r="D14" s="17">
        <f>'DATA MAKLUMAT MURID'!G14</f>
        <v>1</v>
      </c>
      <c r="E14" s="17">
        <f>'DATA MAKLUMAT MURID'!H14</f>
        <v>5</v>
      </c>
      <c r="F14" s="17">
        <f>'DATA MAKLUMAT MURID'!I14</f>
        <v>5</v>
      </c>
      <c r="G14" s="17">
        <f>'DATA MAKLUMAT MURID'!J14</f>
        <v>5</v>
      </c>
      <c r="H14" s="17">
        <f>'DATA MAKLUMAT MURID'!K14</f>
        <v>5</v>
      </c>
      <c r="I14" s="17">
        <f>'DATA MAKLUMAT MURID'!L14</f>
        <v>6</v>
      </c>
      <c r="J14" s="17">
        <f>'DATA MAKLUMAT MURID'!M14</f>
        <v>5</v>
      </c>
      <c r="K14" s="17">
        <f>'DATA MAKLUMAT MURID'!N14</f>
        <v>6</v>
      </c>
      <c r="L14" s="17">
        <f>'DATA MAKLUMAT MURID'!O14</f>
        <v>6</v>
      </c>
      <c r="M14" s="17">
        <f>'DATA MAKLUMAT MURID'!P14</f>
        <v>6</v>
      </c>
      <c r="N14" s="17">
        <f>'DATA MAKLUMAT MURID'!Q14</f>
        <v>3</v>
      </c>
      <c r="O14" s="17">
        <f>'DATA MAKLUMAT MURID'!R14</f>
        <v>6</v>
      </c>
      <c r="P14" s="17">
        <f>'DATA MAKLUMAT MURID'!S14</f>
        <v>6</v>
      </c>
      <c r="Q14" s="17">
        <f>'DATA MAKLUMAT MURID'!T14</f>
        <v>6</v>
      </c>
      <c r="R14" s="17">
        <f>'DATA MAKLUMAT MURID'!U14</f>
        <v>6</v>
      </c>
      <c r="S14" s="17">
        <f>'DATA MAKLUMAT MURID'!V14</f>
        <v>6</v>
      </c>
      <c r="T14" s="17">
        <f>'DATA MAKLUMAT MURID'!W14</f>
        <v>6</v>
      </c>
      <c r="U14" s="17">
        <f>'DATA MAKLUMAT MURID'!X14</f>
        <v>6</v>
      </c>
      <c r="V14" s="17">
        <f>'DATA MAKLUMAT MURID'!Y14</f>
        <v>6</v>
      </c>
      <c r="W14" s="17">
        <f>'DATA MAKLUMAT MURID'!Z14</f>
        <v>2.0999999999999996</v>
      </c>
      <c r="X14" s="17">
        <f>'DATA MAKLUMAT MURID'!AA14</f>
        <v>6</v>
      </c>
      <c r="Y14" s="17">
        <f t="shared" si="0"/>
        <v>0.30000000000000004</v>
      </c>
      <c r="Z14" s="8">
        <f t="shared" si="1"/>
        <v>5.3999999999999995</v>
      </c>
    </row>
    <row r="15" spans="1:26">
      <c r="A15" s="16">
        <v>6</v>
      </c>
      <c r="B15" s="17">
        <f>'DATA MAKLUMAT MURID'!E15</f>
        <v>3</v>
      </c>
      <c r="C15" s="17">
        <f>'DATA MAKLUMAT MURID'!F15</f>
        <v>5</v>
      </c>
      <c r="D15" s="17">
        <f>'DATA MAKLUMAT MURID'!G15</f>
        <v>1</v>
      </c>
      <c r="E15" s="17">
        <f>'DATA MAKLUMAT MURID'!H15</f>
        <v>5</v>
      </c>
      <c r="F15" s="17">
        <f>'DATA MAKLUMAT MURID'!I15</f>
        <v>5</v>
      </c>
      <c r="G15" s="17">
        <f>'DATA MAKLUMAT MURID'!J15</f>
        <v>5</v>
      </c>
      <c r="H15" s="17">
        <f>'DATA MAKLUMAT MURID'!K15</f>
        <v>5</v>
      </c>
      <c r="I15" s="17">
        <f>'DATA MAKLUMAT MURID'!L15</f>
        <v>6</v>
      </c>
      <c r="J15" s="17">
        <f>'DATA MAKLUMAT MURID'!M15</f>
        <v>5</v>
      </c>
      <c r="K15" s="17">
        <f>'DATA MAKLUMAT MURID'!N15</f>
        <v>4</v>
      </c>
      <c r="L15" s="17">
        <f>'DATA MAKLUMAT MURID'!O15</f>
        <v>5</v>
      </c>
      <c r="M15" s="17">
        <f>'DATA MAKLUMAT MURID'!P15</f>
        <v>6</v>
      </c>
      <c r="N15" s="17">
        <f>'DATA MAKLUMAT MURID'!Q15</f>
        <v>2.7499999999999996</v>
      </c>
      <c r="O15" s="17">
        <f>'DATA MAKLUMAT MURID'!R15</f>
        <v>4</v>
      </c>
      <c r="P15" s="17">
        <f>'DATA MAKLUMAT MURID'!S15</f>
        <v>4</v>
      </c>
      <c r="Q15" s="17">
        <f>'DATA MAKLUMAT MURID'!T15</f>
        <v>4</v>
      </c>
      <c r="R15" s="17">
        <f>'DATA MAKLUMAT MURID'!U15</f>
        <v>4</v>
      </c>
      <c r="S15" s="17">
        <f>'DATA MAKLUMAT MURID'!V15</f>
        <v>4</v>
      </c>
      <c r="T15" s="17">
        <f>'DATA MAKLUMAT MURID'!W15</f>
        <v>4</v>
      </c>
      <c r="U15" s="17">
        <f>'DATA MAKLUMAT MURID'!X15</f>
        <v>4</v>
      </c>
      <c r="V15" s="17">
        <f>'DATA MAKLUMAT MURID'!Y15</f>
        <v>4</v>
      </c>
      <c r="W15" s="17">
        <f>'DATA MAKLUMAT MURID'!Z15</f>
        <v>1.4</v>
      </c>
      <c r="X15" s="17">
        <f>'DATA MAKLUMAT MURID'!AA15</f>
        <v>6</v>
      </c>
      <c r="Y15" s="17">
        <f t="shared" si="0"/>
        <v>0.30000000000000004</v>
      </c>
      <c r="Z15" s="8">
        <f t="shared" si="1"/>
        <v>4.4499999999999993</v>
      </c>
    </row>
    <row r="16" spans="1:26">
      <c r="A16" s="16">
        <v>7</v>
      </c>
      <c r="B16" s="17">
        <f>'DATA MAKLUMAT MURID'!E16</f>
        <v>5</v>
      </c>
      <c r="C16" s="17">
        <f>'DATA MAKLUMAT MURID'!F16</f>
        <v>4</v>
      </c>
      <c r="D16" s="17">
        <f>'DATA MAKLUMAT MURID'!G16</f>
        <v>1</v>
      </c>
      <c r="E16" s="17">
        <f>'DATA MAKLUMAT MURID'!H16</f>
        <v>4</v>
      </c>
      <c r="F16" s="17">
        <f>'DATA MAKLUMAT MURID'!I16</f>
        <v>5</v>
      </c>
      <c r="G16" s="17">
        <f>'DATA MAKLUMAT MURID'!J16</f>
        <v>6</v>
      </c>
      <c r="H16" s="17">
        <f>'DATA MAKLUMAT MURID'!K16</f>
        <v>6</v>
      </c>
      <c r="I16" s="17">
        <f>'DATA MAKLUMAT MURID'!L16</f>
        <v>6</v>
      </c>
      <c r="J16" s="17">
        <f>'DATA MAKLUMAT MURID'!M16</f>
        <v>6</v>
      </c>
      <c r="K16" s="17">
        <f>'DATA MAKLUMAT MURID'!N16</f>
        <v>6</v>
      </c>
      <c r="L16" s="17">
        <f>'DATA MAKLUMAT MURID'!O16</f>
        <v>6</v>
      </c>
      <c r="M16" s="17">
        <f>'DATA MAKLUMAT MURID'!P16</f>
        <v>5</v>
      </c>
      <c r="N16" s="17">
        <f>'DATA MAKLUMAT MURID'!Q16</f>
        <v>3</v>
      </c>
      <c r="O16" s="17">
        <f>'DATA MAKLUMAT MURID'!R16</f>
        <v>5</v>
      </c>
      <c r="P16" s="17">
        <f>'DATA MAKLUMAT MURID'!S16</f>
        <v>5</v>
      </c>
      <c r="Q16" s="17">
        <f>'DATA MAKLUMAT MURID'!T16</f>
        <v>5</v>
      </c>
      <c r="R16" s="17">
        <f>'DATA MAKLUMAT MURID'!U16</f>
        <v>5</v>
      </c>
      <c r="S16" s="17">
        <f>'DATA MAKLUMAT MURID'!V16</f>
        <v>5</v>
      </c>
      <c r="T16" s="17">
        <f>'DATA MAKLUMAT MURID'!W16</f>
        <v>5</v>
      </c>
      <c r="U16" s="17">
        <f>'DATA MAKLUMAT MURID'!X16</f>
        <v>5</v>
      </c>
      <c r="V16" s="17">
        <f>'DATA MAKLUMAT MURID'!Y16</f>
        <v>5</v>
      </c>
      <c r="W16" s="17">
        <f>'DATA MAKLUMAT MURID'!Z16</f>
        <v>1.75</v>
      </c>
      <c r="X16" s="17">
        <f>'DATA MAKLUMAT MURID'!AA16</f>
        <v>6</v>
      </c>
      <c r="Y16" s="17">
        <f t="shared" si="0"/>
        <v>0.30000000000000004</v>
      </c>
      <c r="Z16" s="8">
        <f t="shared" si="1"/>
        <v>5.05</v>
      </c>
    </row>
    <row r="17" spans="1:26">
      <c r="A17" s="16">
        <v>8</v>
      </c>
      <c r="B17" s="17">
        <f>'DATA MAKLUMAT MURID'!E17</f>
        <v>4</v>
      </c>
      <c r="C17" s="17">
        <f>'DATA MAKLUMAT MURID'!F17</f>
        <v>5</v>
      </c>
      <c r="D17" s="17">
        <f>'DATA MAKLUMAT MURID'!G17</f>
        <v>1</v>
      </c>
      <c r="E17" s="17">
        <f>'DATA MAKLUMAT MURID'!H17</f>
        <v>5</v>
      </c>
      <c r="F17" s="17">
        <f>'DATA MAKLUMAT MURID'!I17</f>
        <v>5</v>
      </c>
      <c r="G17" s="17">
        <f>'DATA MAKLUMAT MURID'!J17</f>
        <v>5</v>
      </c>
      <c r="H17" s="17">
        <f>'DATA MAKLUMAT MURID'!K17</f>
        <v>5</v>
      </c>
      <c r="I17" s="17">
        <f>'DATA MAKLUMAT MURID'!L17</f>
        <v>4</v>
      </c>
      <c r="J17" s="17">
        <f>'DATA MAKLUMAT MURID'!M17</f>
        <v>5</v>
      </c>
      <c r="K17" s="17">
        <f>'DATA MAKLUMAT MURID'!N17</f>
        <v>6</v>
      </c>
      <c r="L17" s="17">
        <f>'DATA MAKLUMAT MURID'!O17</f>
        <v>6</v>
      </c>
      <c r="M17" s="17">
        <f>'DATA MAKLUMAT MURID'!P17</f>
        <v>6</v>
      </c>
      <c r="N17" s="17">
        <f>'DATA MAKLUMAT MURID'!Q17</f>
        <v>2.85</v>
      </c>
      <c r="O17" s="17">
        <f>'DATA MAKLUMAT MURID'!R17</f>
        <v>6</v>
      </c>
      <c r="P17" s="17">
        <f>'DATA MAKLUMAT MURID'!S17</f>
        <v>4</v>
      </c>
      <c r="Q17" s="17">
        <f>'DATA MAKLUMAT MURID'!T17</f>
        <v>5</v>
      </c>
      <c r="R17" s="17">
        <f>'DATA MAKLUMAT MURID'!U17</f>
        <v>5</v>
      </c>
      <c r="S17" s="17">
        <f>'DATA MAKLUMAT MURID'!V17</f>
        <v>5</v>
      </c>
      <c r="T17" s="17">
        <f>'DATA MAKLUMAT MURID'!W17</f>
        <v>5</v>
      </c>
      <c r="U17" s="17">
        <f>'DATA MAKLUMAT MURID'!X17</f>
        <v>5</v>
      </c>
      <c r="V17" s="17">
        <f>'DATA MAKLUMAT MURID'!Y17</f>
        <v>6</v>
      </c>
      <c r="W17" s="17">
        <f>'DATA MAKLUMAT MURID'!Z17</f>
        <v>1.79375</v>
      </c>
      <c r="X17" s="17">
        <f>'DATA MAKLUMAT MURID'!AA17</f>
        <v>5</v>
      </c>
      <c r="Y17" s="17">
        <f t="shared" si="0"/>
        <v>0.25</v>
      </c>
      <c r="Z17" s="8">
        <f t="shared" si="1"/>
        <v>4.8937499999999998</v>
      </c>
    </row>
    <row r="18" spans="1:26">
      <c r="A18" s="16">
        <v>9</v>
      </c>
      <c r="B18" s="17">
        <f>'DATA MAKLUMAT MURID'!E18</f>
        <v>6</v>
      </c>
      <c r="C18" s="17">
        <f>'DATA MAKLUMAT MURID'!F18</f>
        <v>6</v>
      </c>
      <c r="D18" s="17">
        <f>'DATA MAKLUMAT MURID'!G18</f>
        <v>1</v>
      </c>
      <c r="E18" s="17">
        <f>'DATA MAKLUMAT MURID'!H18</f>
        <v>5</v>
      </c>
      <c r="F18" s="17">
        <f>'DATA MAKLUMAT MURID'!I18</f>
        <v>6</v>
      </c>
      <c r="G18" s="17">
        <f>'DATA MAKLUMAT MURID'!J18</f>
        <v>6</v>
      </c>
      <c r="H18" s="17">
        <f>'DATA MAKLUMAT MURID'!K18</f>
        <v>6</v>
      </c>
      <c r="I18" s="17">
        <f>'DATA MAKLUMAT MURID'!L18</f>
        <v>6</v>
      </c>
      <c r="J18" s="17">
        <f>'DATA MAKLUMAT MURID'!M18</f>
        <v>5</v>
      </c>
      <c r="K18" s="17">
        <f>'DATA MAKLUMAT MURID'!N18</f>
        <v>5</v>
      </c>
      <c r="L18" s="17">
        <f>'DATA MAKLUMAT MURID'!O18</f>
        <v>5</v>
      </c>
      <c r="M18" s="17">
        <f>'DATA MAKLUMAT MURID'!P18</f>
        <v>5</v>
      </c>
      <c r="N18" s="17">
        <f>'DATA MAKLUMAT MURID'!Q18</f>
        <v>3.1</v>
      </c>
      <c r="O18" s="17">
        <f>'DATA MAKLUMAT MURID'!R18</f>
        <v>5</v>
      </c>
      <c r="P18" s="17">
        <f>'DATA MAKLUMAT MURID'!S18</f>
        <v>5</v>
      </c>
      <c r="Q18" s="17">
        <f>'DATA MAKLUMAT MURID'!T18</f>
        <v>5</v>
      </c>
      <c r="R18" s="17">
        <f>'DATA MAKLUMAT MURID'!U18</f>
        <v>5</v>
      </c>
      <c r="S18" s="17">
        <f>'DATA MAKLUMAT MURID'!V18</f>
        <v>6</v>
      </c>
      <c r="T18" s="17">
        <f>'DATA MAKLUMAT MURID'!W18</f>
        <v>6</v>
      </c>
      <c r="U18" s="17">
        <f>'DATA MAKLUMAT MURID'!X18</f>
        <v>6</v>
      </c>
      <c r="V18" s="17">
        <f>'DATA MAKLUMAT MURID'!Y18</f>
        <v>5</v>
      </c>
      <c r="W18" s="17">
        <f>'DATA MAKLUMAT MURID'!Z18</f>
        <v>1.8812499999999999</v>
      </c>
      <c r="X18" s="17">
        <f>'DATA MAKLUMAT MURID'!AA18</f>
        <v>5</v>
      </c>
      <c r="Y18" s="17">
        <f t="shared" si="0"/>
        <v>0.25</v>
      </c>
      <c r="Z18" s="8">
        <f t="shared" si="1"/>
        <v>5.2312500000000002</v>
      </c>
    </row>
    <row r="19" spans="1:26">
      <c r="A19" s="16">
        <v>10</v>
      </c>
      <c r="B19" s="17">
        <f>'DATA MAKLUMAT MURID'!E19</f>
        <v>3</v>
      </c>
      <c r="C19" s="17">
        <f>'DATA MAKLUMAT MURID'!F19</f>
        <v>3</v>
      </c>
      <c r="D19" s="17">
        <f>'DATA MAKLUMAT MURID'!G19</f>
        <v>1</v>
      </c>
      <c r="E19" s="17">
        <f>'DATA MAKLUMAT MURID'!H19</f>
        <v>5</v>
      </c>
      <c r="F19" s="17">
        <f>'DATA MAKLUMAT MURID'!I19</f>
        <v>6</v>
      </c>
      <c r="G19" s="17">
        <f>'DATA MAKLUMAT MURID'!J19</f>
        <v>6</v>
      </c>
      <c r="H19" s="17">
        <f>'DATA MAKLUMAT MURID'!K19</f>
        <v>6</v>
      </c>
      <c r="I19" s="17">
        <f>'DATA MAKLUMAT MURID'!L19</f>
        <v>6</v>
      </c>
      <c r="J19" s="17">
        <f>'DATA MAKLUMAT MURID'!M19</f>
        <v>5</v>
      </c>
      <c r="K19" s="17">
        <f>'DATA MAKLUMAT MURID'!N19</f>
        <v>5</v>
      </c>
      <c r="L19" s="17">
        <f>'DATA MAKLUMAT MURID'!O19</f>
        <v>5</v>
      </c>
      <c r="M19" s="17">
        <f>'DATA MAKLUMAT MURID'!P19</f>
        <v>5</v>
      </c>
      <c r="N19" s="17">
        <f>'DATA MAKLUMAT MURID'!Q19</f>
        <v>2.8000000000000003</v>
      </c>
      <c r="O19" s="17">
        <f>'DATA MAKLUMAT MURID'!R19</f>
        <v>4</v>
      </c>
      <c r="P19" s="17">
        <f>'DATA MAKLUMAT MURID'!S19</f>
        <v>4</v>
      </c>
      <c r="Q19" s="17">
        <f>'DATA MAKLUMAT MURID'!T19</f>
        <v>4</v>
      </c>
      <c r="R19" s="17">
        <f>'DATA MAKLUMAT MURID'!U19</f>
        <v>4</v>
      </c>
      <c r="S19" s="17">
        <f>'DATA MAKLUMAT MURID'!V19</f>
        <v>4</v>
      </c>
      <c r="T19" s="17">
        <f>'DATA MAKLUMAT MURID'!W19</f>
        <v>4</v>
      </c>
      <c r="U19" s="17">
        <f>'DATA MAKLUMAT MURID'!X19</f>
        <v>4</v>
      </c>
      <c r="V19" s="17">
        <f>'DATA MAKLUMAT MURID'!Y19</f>
        <v>4</v>
      </c>
      <c r="W19" s="17">
        <f>'DATA MAKLUMAT MURID'!Z19</f>
        <v>1.4</v>
      </c>
      <c r="X19" s="17">
        <f>'DATA MAKLUMAT MURID'!AA19</f>
        <v>4</v>
      </c>
      <c r="Y19" s="17">
        <f t="shared" si="0"/>
        <v>0.2</v>
      </c>
      <c r="Z19" s="8">
        <f t="shared" si="1"/>
        <v>4.4000000000000004</v>
      </c>
    </row>
    <row r="20" spans="1:26">
      <c r="A20" s="16">
        <v>11</v>
      </c>
      <c r="B20" s="17">
        <f>'DATA MAKLUMAT MURID'!E20</f>
        <v>4</v>
      </c>
      <c r="C20" s="17">
        <f>'DATA MAKLUMAT MURID'!F20</f>
        <v>4</v>
      </c>
      <c r="D20" s="17">
        <f>'DATA MAKLUMAT MURID'!G20</f>
        <v>1</v>
      </c>
      <c r="E20" s="17">
        <f>'DATA MAKLUMAT MURID'!H20</f>
        <v>5</v>
      </c>
      <c r="F20" s="17">
        <f>'DATA MAKLUMAT MURID'!I20</f>
        <v>5</v>
      </c>
      <c r="G20" s="17">
        <f>'DATA MAKLUMAT MURID'!J20</f>
        <v>4</v>
      </c>
      <c r="H20" s="17">
        <f>'DATA MAKLUMAT MURID'!K20</f>
        <v>5</v>
      </c>
      <c r="I20" s="17">
        <f>'DATA MAKLUMAT MURID'!L20</f>
        <v>6</v>
      </c>
      <c r="J20" s="17">
        <f>'DATA MAKLUMAT MURID'!M20</f>
        <v>6</v>
      </c>
      <c r="K20" s="17">
        <f>'DATA MAKLUMAT MURID'!N20</f>
        <v>4</v>
      </c>
      <c r="L20" s="17">
        <f>'DATA MAKLUMAT MURID'!O20</f>
        <v>4</v>
      </c>
      <c r="M20" s="17">
        <f>'DATA MAKLUMAT MURID'!P20</f>
        <v>4</v>
      </c>
      <c r="N20" s="17">
        <f>'DATA MAKLUMAT MURID'!Q20</f>
        <v>2.5999999999999996</v>
      </c>
      <c r="O20" s="17">
        <f>'DATA MAKLUMAT MURID'!R20</f>
        <v>5</v>
      </c>
      <c r="P20" s="17">
        <f>'DATA MAKLUMAT MURID'!S20</f>
        <v>5</v>
      </c>
      <c r="Q20" s="17">
        <f>'DATA MAKLUMAT MURID'!T20</f>
        <v>5</v>
      </c>
      <c r="R20" s="17">
        <f>'DATA MAKLUMAT MURID'!U20</f>
        <v>5</v>
      </c>
      <c r="S20" s="17">
        <f>'DATA MAKLUMAT MURID'!V20</f>
        <v>5</v>
      </c>
      <c r="T20" s="17">
        <f>'DATA MAKLUMAT MURID'!W20</f>
        <v>5</v>
      </c>
      <c r="U20" s="17">
        <f>'DATA MAKLUMAT MURID'!X20</f>
        <v>5</v>
      </c>
      <c r="V20" s="17">
        <f>'DATA MAKLUMAT MURID'!Y20</f>
        <v>5</v>
      </c>
      <c r="W20" s="17">
        <f>'DATA MAKLUMAT MURID'!Z20</f>
        <v>1.75</v>
      </c>
      <c r="X20" s="17">
        <f>'DATA MAKLUMAT MURID'!AA20</f>
        <v>4</v>
      </c>
      <c r="Y20" s="17">
        <f t="shared" si="0"/>
        <v>0.2</v>
      </c>
      <c r="Z20" s="8">
        <f t="shared" si="1"/>
        <v>4.55</v>
      </c>
    </row>
    <row r="21" spans="1:26">
      <c r="A21" s="16">
        <v>12</v>
      </c>
      <c r="B21" s="17">
        <f>'DATA MAKLUMAT MURID'!E21</f>
        <v>5</v>
      </c>
      <c r="C21" s="17">
        <f>'DATA MAKLUMAT MURID'!F21</f>
        <v>5</v>
      </c>
      <c r="D21" s="17">
        <f>'DATA MAKLUMAT MURID'!G21</f>
        <v>1</v>
      </c>
      <c r="E21" s="17">
        <f>'DATA MAKLUMAT MURID'!H21</f>
        <v>5</v>
      </c>
      <c r="F21" s="17">
        <f>'DATA MAKLUMAT MURID'!I21</f>
        <v>5</v>
      </c>
      <c r="G21" s="17">
        <f>'DATA MAKLUMAT MURID'!J21</f>
        <v>5</v>
      </c>
      <c r="H21" s="17">
        <f>'DATA MAKLUMAT MURID'!K21</f>
        <v>5</v>
      </c>
      <c r="I21" s="17">
        <f>'DATA MAKLUMAT MURID'!L21</f>
        <v>6</v>
      </c>
      <c r="J21" s="17">
        <f>'DATA MAKLUMAT MURID'!M21</f>
        <v>5</v>
      </c>
      <c r="K21" s="17">
        <f>'DATA MAKLUMAT MURID'!N21</f>
        <v>6</v>
      </c>
      <c r="L21" s="17">
        <f>'DATA MAKLUMAT MURID'!O21</f>
        <v>6</v>
      </c>
      <c r="M21" s="17">
        <f>'DATA MAKLUMAT MURID'!P21</f>
        <v>6</v>
      </c>
      <c r="N21" s="17">
        <f>'DATA MAKLUMAT MURID'!Q21</f>
        <v>3</v>
      </c>
      <c r="O21" s="17">
        <f>'DATA MAKLUMAT MURID'!R21</f>
        <v>6</v>
      </c>
      <c r="P21" s="17">
        <f>'DATA MAKLUMAT MURID'!S21</f>
        <v>6</v>
      </c>
      <c r="Q21" s="17">
        <f>'DATA MAKLUMAT MURID'!T21</f>
        <v>5</v>
      </c>
      <c r="R21" s="17">
        <f>'DATA MAKLUMAT MURID'!U21</f>
        <v>5</v>
      </c>
      <c r="S21" s="17">
        <f>'DATA MAKLUMAT MURID'!V21</f>
        <v>5</v>
      </c>
      <c r="T21" s="17">
        <f>'DATA MAKLUMAT MURID'!W21</f>
        <v>5</v>
      </c>
      <c r="U21" s="17">
        <f>'DATA MAKLUMAT MURID'!X21</f>
        <v>5</v>
      </c>
      <c r="V21" s="17">
        <f>'DATA MAKLUMAT MURID'!Y21</f>
        <v>6</v>
      </c>
      <c r="W21" s="17">
        <f>'DATA MAKLUMAT MURID'!Z21</f>
        <v>1.8812499999999999</v>
      </c>
      <c r="X21" s="17">
        <f>'DATA MAKLUMAT MURID'!AA21</f>
        <v>5</v>
      </c>
      <c r="Y21" s="17">
        <f t="shared" si="0"/>
        <v>0.25</v>
      </c>
      <c r="Z21" s="8">
        <f t="shared" si="1"/>
        <v>5.1312499999999996</v>
      </c>
    </row>
    <row r="22" spans="1:26">
      <c r="A22" s="16">
        <v>13</v>
      </c>
      <c r="B22" s="17">
        <f>'DATA MAKLUMAT MURID'!E22</f>
        <v>3</v>
      </c>
      <c r="C22" s="17">
        <f>'DATA MAKLUMAT MURID'!F22</f>
        <v>5</v>
      </c>
      <c r="D22" s="17">
        <f>'DATA MAKLUMAT MURID'!G22</f>
        <v>1</v>
      </c>
      <c r="E22" s="17">
        <f>'DATA MAKLUMAT MURID'!H22</f>
        <v>5</v>
      </c>
      <c r="F22" s="17">
        <f>'DATA MAKLUMAT MURID'!I22</f>
        <v>5</v>
      </c>
      <c r="G22" s="17">
        <f>'DATA MAKLUMAT MURID'!J22</f>
        <v>5</v>
      </c>
      <c r="H22" s="17">
        <f>'DATA MAKLUMAT MURID'!K22</f>
        <v>5</v>
      </c>
      <c r="I22" s="17">
        <f>'DATA MAKLUMAT MURID'!L22</f>
        <v>6</v>
      </c>
      <c r="J22" s="17">
        <f>'DATA MAKLUMAT MURID'!M22</f>
        <v>5</v>
      </c>
      <c r="K22" s="17">
        <f>'DATA MAKLUMAT MURID'!N22</f>
        <v>4</v>
      </c>
      <c r="L22" s="17">
        <f>'DATA MAKLUMAT MURID'!O22</f>
        <v>5</v>
      </c>
      <c r="M22" s="17">
        <f>'DATA MAKLUMAT MURID'!P22</f>
        <v>6</v>
      </c>
      <c r="N22" s="17">
        <f>'DATA MAKLUMAT MURID'!Q22</f>
        <v>2.7499999999999996</v>
      </c>
      <c r="O22" s="17">
        <f>'DATA MAKLUMAT MURID'!R22</f>
        <v>6</v>
      </c>
      <c r="P22" s="17">
        <f>'DATA MAKLUMAT MURID'!S22</f>
        <v>6</v>
      </c>
      <c r="Q22" s="17">
        <f>'DATA MAKLUMAT MURID'!T22</f>
        <v>6</v>
      </c>
      <c r="R22" s="17">
        <f>'DATA MAKLUMAT MURID'!U22</f>
        <v>6</v>
      </c>
      <c r="S22" s="17">
        <f>'DATA MAKLUMAT MURID'!V22</f>
        <v>6</v>
      </c>
      <c r="T22" s="17">
        <f>'DATA MAKLUMAT MURID'!W22</f>
        <v>6</v>
      </c>
      <c r="U22" s="17">
        <f>'DATA MAKLUMAT MURID'!X22</f>
        <v>6</v>
      </c>
      <c r="V22" s="17">
        <f>'DATA MAKLUMAT MURID'!Y22</f>
        <v>6</v>
      </c>
      <c r="W22" s="17">
        <f>'DATA MAKLUMAT MURID'!Z22</f>
        <v>2.0999999999999996</v>
      </c>
      <c r="X22" s="17">
        <f>'DATA MAKLUMAT MURID'!AA22</f>
        <v>6</v>
      </c>
      <c r="Y22" s="17">
        <f t="shared" si="0"/>
        <v>0.30000000000000004</v>
      </c>
      <c r="Z22" s="8">
        <f t="shared" si="1"/>
        <v>5.1499999999999995</v>
      </c>
    </row>
    <row r="23" spans="1:26">
      <c r="A23" s="16">
        <v>14</v>
      </c>
      <c r="B23" s="17">
        <f>'DATA MAKLUMAT MURID'!E23</f>
        <v>6</v>
      </c>
      <c r="C23" s="17">
        <f>'DATA MAKLUMAT MURID'!F23</f>
        <v>6</v>
      </c>
      <c r="D23" s="17">
        <f>'DATA MAKLUMAT MURID'!G23</f>
        <v>1</v>
      </c>
      <c r="E23" s="17">
        <f>'DATA MAKLUMAT MURID'!H23</f>
        <v>6</v>
      </c>
      <c r="F23" s="17">
        <f>'DATA MAKLUMAT MURID'!I23</f>
        <v>6</v>
      </c>
      <c r="G23" s="17">
        <f>'DATA MAKLUMAT MURID'!J23</f>
        <v>6</v>
      </c>
      <c r="H23" s="17">
        <f>'DATA MAKLUMAT MURID'!K23</f>
        <v>6</v>
      </c>
      <c r="I23" s="17">
        <f>'DATA MAKLUMAT MURID'!L23</f>
        <v>6</v>
      </c>
      <c r="J23" s="17">
        <f>'DATA MAKLUMAT MURID'!M23</f>
        <v>6</v>
      </c>
      <c r="K23" s="17">
        <f>'DATA MAKLUMAT MURID'!N23</f>
        <v>6</v>
      </c>
      <c r="L23" s="17">
        <f>'DATA MAKLUMAT MURID'!O23</f>
        <v>6</v>
      </c>
      <c r="M23" s="17">
        <f>'DATA MAKLUMAT MURID'!P23</f>
        <v>6</v>
      </c>
      <c r="N23" s="17">
        <f>'DATA MAKLUMAT MURID'!Q23</f>
        <v>3.3499999999999996</v>
      </c>
      <c r="O23" s="17">
        <f>'DATA MAKLUMAT MURID'!R23</f>
        <v>4</v>
      </c>
      <c r="P23" s="17">
        <f>'DATA MAKLUMAT MURID'!S23</f>
        <v>4</v>
      </c>
      <c r="Q23" s="17">
        <f>'DATA MAKLUMAT MURID'!T23</f>
        <v>4</v>
      </c>
      <c r="R23" s="17">
        <f>'DATA MAKLUMAT MURID'!U23</f>
        <v>4</v>
      </c>
      <c r="S23" s="17">
        <f>'DATA MAKLUMAT MURID'!V23</f>
        <v>4</v>
      </c>
      <c r="T23" s="17">
        <f>'DATA MAKLUMAT MURID'!W23</f>
        <v>4</v>
      </c>
      <c r="U23" s="17">
        <f>'DATA MAKLUMAT MURID'!X23</f>
        <v>4</v>
      </c>
      <c r="V23" s="17">
        <f>'DATA MAKLUMAT MURID'!Y23</f>
        <v>4</v>
      </c>
      <c r="W23" s="17">
        <f>'DATA MAKLUMAT MURID'!Z23</f>
        <v>1.4</v>
      </c>
      <c r="X23" s="17">
        <f>'DATA MAKLUMAT MURID'!AA23</f>
        <v>4</v>
      </c>
      <c r="Y23" s="17">
        <f t="shared" si="0"/>
        <v>0.2</v>
      </c>
      <c r="Z23" s="8">
        <f t="shared" si="1"/>
        <v>4.95</v>
      </c>
    </row>
    <row r="24" spans="1:26">
      <c r="A24" s="16">
        <v>15</v>
      </c>
      <c r="B24" s="17">
        <f>'DATA MAKLUMAT MURID'!E24</f>
        <v>5</v>
      </c>
      <c r="C24" s="17">
        <f>'DATA MAKLUMAT MURID'!F24</f>
        <v>5</v>
      </c>
      <c r="D24" s="17">
        <f>'DATA MAKLUMAT MURID'!G24</f>
        <v>6</v>
      </c>
      <c r="E24" s="17">
        <f>'DATA MAKLUMAT MURID'!H24</f>
        <v>4</v>
      </c>
      <c r="F24" s="17">
        <f>'DATA MAKLUMAT MURID'!I24</f>
        <v>3</v>
      </c>
      <c r="G24" s="17">
        <f>'DATA MAKLUMAT MURID'!J24</f>
        <v>5</v>
      </c>
      <c r="H24" s="17">
        <f>'DATA MAKLUMAT MURID'!K24</f>
        <v>6</v>
      </c>
      <c r="I24" s="17">
        <f>'DATA MAKLUMAT MURID'!L24</f>
        <v>4</v>
      </c>
      <c r="J24" s="17">
        <f>'DATA MAKLUMAT MURID'!M24</f>
        <v>5</v>
      </c>
      <c r="K24" s="17">
        <f>'DATA MAKLUMAT MURID'!N24</f>
        <v>5</v>
      </c>
      <c r="L24" s="17">
        <f>'DATA MAKLUMAT MURID'!O24</f>
        <v>5</v>
      </c>
      <c r="M24" s="17">
        <f>'DATA MAKLUMAT MURID'!P24</f>
        <v>5</v>
      </c>
      <c r="N24" s="17">
        <f>'DATA MAKLUMAT MURID'!Q24</f>
        <v>2.9</v>
      </c>
      <c r="O24" s="17">
        <f>'DATA MAKLUMAT MURID'!R24</f>
        <v>5</v>
      </c>
      <c r="P24" s="17">
        <f>'DATA MAKLUMAT MURID'!S24</f>
        <v>5</v>
      </c>
      <c r="Q24" s="17">
        <f>'DATA MAKLUMAT MURID'!T24</f>
        <v>5</v>
      </c>
      <c r="R24" s="17">
        <f>'DATA MAKLUMAT MURID'!U24</f>
        <v>5</v>
      </c>
      <c r="S24" s="17">
        <f>'DATA MAKLUMAT MURID'!V24</f>
        <v>5</v>
      </c>
      <c r="T24" s="17">
        <f>'DATA MAKLUMAT MURID'!W24</f>
        <v>5</v>
      </c>
      <c r="U24" s="17">
        <f>'DATA MAKLUMAT MURID'!X24</f>
        <v>5</v>
      </c>
      <c r="V24" s="17">
        <f>'DATA MAKLUMAT MURID'!Y24</f>
        <v>5</v>
      </c>
      <c r="W24" s="17">
        <f>'DATA MAKLUMAT MURID'!Z24</f>
        <v>1.75</v>
      </c>
      <c r="X24" s="17">
        <f>'DATA MAKLUMAT MURID'!AA24</f>
        <v>5</v>
      </c>
      <c r="Y24" s="17">
        <f t="shared" si="0"/>
        <v>0.25</v>
      </c>
      <c r="Z24" s="8">
        <f t="shared" si="1"/>
        <v>4.9000000000000004</v>
      </c>
    </row>
    <row r="25" spans="1:26">
      <c r="A25" s="16">
        <v>16</v>
      </c>
      <c r="B25" s="17">
        <f>'DATA MAKLUMAT MURID'!E25</f>
        <v>5</v>
      </c>
      <c r="C25" s="17">
        <f>'DATA MAKLUMAT MURID'!F25</f>
        <v>6</v>
      </c>
      <c r="D25" s="17">
        <f>'DATA MAKLUMAT MURID'!G25</f>
        <v>5</v>
      </c>
      <c r="E25" s="17">
        <f>'DATA MAKLUMAT MURID'!H25</f>
        <v>5</v>
      </c>
      <c r="F25" s="17">
        <f>'DATA MAKLUMAT MURID'!I25</f>
        <v>5</v>
      </c>
      <c r="G25" s="17">
        <f>'DATA MAKLUMAT MURID'!J25</f>
        <v>5</v>
      </c>
      <c r="H25" s="17">
        <f>'DATA MAKLUMAT MURID'!K25</f>
        <v>6</v>
      </c>
      <c r="I25" s="17">
        <f>'DATA MAKLUMAT MURID'!L25</f>
        <v>5</v>
      </c>
      <c r="J25" s="17">
        <f>'DATA MAKLUMAT MURID'!M25</f>
        <v>6</v>
      </c>
      <c r="K25" s="17">
        <f>'DATA MAKLUMAT MURID'!N25</f>
        <v>6</v>
      </c>
      <c r="L25" s="17">
        <f>'DATA MAKLUMAT MURID'!O25</f>
        <v>6</v>
      </c>
      <c r="M25" s="17">
        <f>'DATA MAKLUMAT MURID'!P25</f>
        <v>4</v>
      </c>
      <c r="N25" s="17">
        <f>'DATA MAKLUMAT MURID'!Q25</f>
        <v>3.1999999999999997</v>
      </c>
      <c r="O25" s="17">
        <f>'DATA MAKLUMAT MURID'!R25</f>
        <v>6</v>
      </c>
      <c r="P25" s="17">
        <f>'DATA MAKLUMAT MURID'!S25</f>
        <v>6</v>
      </c>
      <c r="Q25" s="17">
        <f>'DATA MAKLUMAT MURID'!T25</f>
        <v>5</v>
      </c>
      <c r="R25" s="17">
        <f>'DATA MAKLUMAT MURID'!U25</f>
        <v>5</v>
      </c>
      <c r="S25" s="17">
        <f>'DATA MAKLUMAT MURID'!V25</f>
        <v>5</v>
      </c>
      <c r="T25" s="17">
        <f>'DATA MAKLUMAT MURID'!W25</f>
        <v>5</v>
      </c>
      <c r="U25" s="17">
        <f>'DATA MAKLUMAT MURID'!X25</f>
        <v>5</v>
      </c>
      <c r="V25" s="17">
        <f>'DATA MAKLUMAT MURID'!Y25</f>
        <v>6</v>
      </c>
      <c r="W25" s="17">
        <f>'DATA MAKLUMAT MURID'!Z25</f>
        <v>1.8812499999999999</v>
      </c>
      <c r="X25" s="17">
        <f>'DATA MAKLUMAT MURID'!AA25</f>
        <v>5</v>
      </c>
      <c r="Y25" s="17">
        <f t="shared" si="0"/>
        <v>0.25</v>
      </c>
      <c r="Z25" s="8">
        <f t="shared" si="1"/>
        <v>5.3312499999999998</v>
      </c>
    </row>
    <row r="26" spans="1:26">
      <c r="A26" s="16">
        <v>17</v>
      </c>
      <c r="B26" s="17">
        <f>'DATA MAKLUMAT MURID'!E26</f>
        <v>0</v>
      </c>
      <c r="C26" s="17">
        <f>'DATA MAKLUMAT MURID'!F26</f>
        <v>0</v>
      </c>
      <c r="D26" s="17">
        <f>'DATA MAKLUMAT MURID'!G26</f>
        <v>0</v>
      </c>
      <c r="E26" s="17">
        <f>'DATA MAKLUMAT MURID'!H26</f>
        <v>0</v>
      </c>
      <c r="F26" s="17">
        <f>'DATA MAKLUMAT MURID'!I26</f>
        <v>0</v>
      </c>
      <c r="G26" s="17">
        <f>'DATA MAKLUMAT MURID'!J26</f>
        <v>0</v>
      </c>
      <c r="H26" s="17">
        <f>'DATA MAKLUMAT MURID'!K26</f>
        <v>0</v>
      </c>
      <c r="I26" s="17">
        <f>'DATA MAKLUMAT MURID'!L26</f>
        <v>0</v>
      </c>
      <c r="J26" s="17">
        <f>'DATA MAKLUMAT MURID'!M26</f>
        <v>0</v>
      </c>
      <c r="K26" s="17">
        <f>'DATA MAKLUMAT MURID'!N26</f>
        <v>0</v>
      </c>
      <c r="L26" s="17">
        <f>'DATA MAKLUMAT MURID'!O26</f>
        <v>0</v>
      </c>
      <c r="M26" s="17">
        <f>'DATA MAKLUMAT MURID'!P26</f>
        <v>0</v>
      </c>
      <c r="N26" s="17" t="e">
        <f>'DATA MAKLUMAT MURID'!Q26</f>
        <v>#DIV/0!</v>
      </c>
      <c r="O26" s="17">
        <f>'DATA MAKLUMAT MURID'!R26</f>
        <v>0</v>
      </c>
      <c r="P26" s="17">
        <f>'DATA MAKLUMAT MURID'!S26</f>
        <v>0</v>
      </c>
      <c r="Q26" s="17">
        <f>'DATA MAKLUMAT MURID'!T26</f>
        <v>0</v>
      </c>
      <c r="R26" s="17">
        <f>'DATA MAKLUMAT MURID'!U26</f>
        <v>0</v>
      </c>
      <c r="S26" s="17">
        <f>'DATA MAKLUMAT MURID'!V26</f>
        <v>0</v>
      </c>
      <c r="T26" s="17">
        <f>'DATA MAKLUMAT MURID'!W26</f>
        <v>0</v>
      </c>
      <c r="U26" s="17">
        <f>'DATA MAKLUMAT MURID'!X26</f>
        <v>0</v>
      </c>
      <c r="V26" s="17">
        <f>'DATA MAKLUMAT MURID'!Y26</f>
        <v>0</v>
      </c>
      <c r="W26" s="17">
        <f>'DATA MAKLUMAT MURID'!Z26</f>
        <v>0</v>
      </c>
      <c r="X26" s="17">
        <f>'DATA MAKLUMAT MURID'!AA26</f>
        <v>0</v>
      </c>
      <c r="Y26" s="17"/>
      <c r="Z26" s="8"/>
    </row>
    <row r="27" spans="1:26">
      <c r="A27" s="16">
        <v>18</v>
      </c>
      <c r="B27" s="17">
        <f>'DATA MAKLUMAT MURID'!E27</f>
        <v>0</v>
      </c>
      <c r="C27" s="17">
        <f>'DATA MAKLUMAT MURID'!F27</f>
        <v>0</v>
      </c>
      <c r="D27" s="17">
        <f>'DATA MAKLUMAT MURID'!G27</f>
        <v>0</v>
      </c>
      <c r="E27" s="17">
        <f>'DATA MAKLUMAT MURID'!H27</f>
        <v>0</v>
      </c>
      <c r="F27" s="17">
        <f>'DATA MAKLUMAT MURID'!I27</f>
        <v>0</v>
      </c>
      <c r="G27" s="17">
        <f>'DATA MAKLUMAT MURID'!J27</f>
        <v>0</v>
      </c>
      <c r="H27" s="17">
        <f>'DATA MAKLUMAT MURID'!K27</f>
        <v>0</v>
      </c>
      <c r="I27" s="17">
        <f>'DATA MAKLUMAT MURID'!L27</f>
        <v>0</v>
      </c>
      <c r="J27" s="17">
        <f>'DATA MAKLUMAT MURID'!M27</f>
        <v>0</v>
      </c>
      <c r="K27" s="17">
        <f>'DATA MAKLUMAT MURID'!N27</f>
        <v>0</v>
      </c>
      <c r="L27" s="17">
        <f>'DATA MAKLUMAT MURID'!O27</f>
        <v>0</v>
      </c>
      <c r="M27" s="17">
        <f>'DATA MAKLUMAT MURID'!P27</f>
        <v>0</v>
      </c>
      <c r="N27" s="17">
        <f>'DATA MAKLUMAT MURID'!Q27</f>
        <v>0</v>
      </c>
      <c r="O27" s="17">
        <f>'DATA MAKLUMAT MURID'!R27</f>
        <v>0</v>
      </c>
      <c r="P27" s="17">
        <f>'DATA MAKLUMAT MURID'!S27</f>
        <v>0</v>
      </c>
      <c r="Q27" s="17">
        <f>'DATA MAKLUMAT MURID'!T27</f>
        <v>0</v>
      </c>
      <c r="R27" s="17">
        <f>'DATA MAKLUMAT MURID'!U27</f>
        <v>0</v>
      </c>
      <c r="S27" s="17">
        <f>'DATA MAKLUMAT MURID'!V27</f>
        <v>0</v>
      </c>
      <c r="T27" s="17">
        <f>'DATA MAKLUMAT MURID'!W27</f>
        <v>0</v>
      </c>
      <c r="U27" s="17">
        <f>'DATA MAKLUMAT MURID'!X27</f>
        <v>0</v>
      </c>
      <c r="V27" s="17">
        <f>'DATA MAKLUMAT MURID'!Y27</f>
        <v>0</v>
      </c>
      <c r="W27" s="17">
        <f>'DATA MAKLUMAT MURID'!Z27</f>
        <v>0</v>
      </c>
      <c r="X27" s="17">
        <f>'DATA MAKLUMAT MURID'!AA27</f>
        <v>0</v>
      </c>
      <c r="Y27" s="17"/>
      <c r="Z27" s="8"/>
    </row>
    <row r="28" spans="1:26">
      <c r="A28" s="16">
        <v>19</v>
      </c>
      <c r="B28" s="17">
        <f>'DATA MAKLUMAT MURID'!E28</f>
        <v>3</v>
      </c>
      <c r="C28" s="17">
        <f>'DATA MAKLUMAT MURID'!F28</f>
        <v>5</v>
      </c>
      <c r="D28" s="17">
        <f>'DATA MAKLUMAT MURID'!G28</f>
        <v>3</v>
      </c>
      <c r="E28" s="17">
        <f>'DATA MAKLUMAT MURID'!H28</f>
        <v>4</v>
      </c>
      <c r="F28" s="17">
        <f>'DATA MAKLUMAT MURID'!I28</f>
        <v>5</v>
      </c>
      <c r="G28" s="17">
        <f>'DATA MAKLUMAT MURID'!J28</f>
        <v>2</v>
      </c>
      <c r="H28" s="17">
        <f>'DATA MAKLUMAT MURID'!K28</f>
        <v>3</v>
      </c>
      <c r="I28" s="17">
        <f>'DATA MAKLUMAT MURID'!L28</f>
        <v>4</v>
      </c>
      <c r="J28" s="17">
        <f>'DATA MAKLUMAT MURID'!M28</f>
        <v>2</v>
      </c>
      <c r="K28" s="17">
        <f>'DATA MAKLUMAT MURID'!N28</f>
        <v>2</v>
      </c>
      <c r="L28" s="17">
        <f>'DATA MAKLUMAT MURID'!O28</f>
        <v>2</v>
      </c>
      <c r="M28" s="17">
        <f>'DATA MAKLUMAT MURID'!P28</f>
        <v>3</v>
      </c>
      <c r="N28" s="17">
        <f>'DATA MAKLUMAT MURID'!Q28</f>
        <v>0</v>
      </c>
      <c r="O28" s="17">
        <f>'DATA MAKLUMAT MURID'!R28</f>
        <v>6</v>
      </c>
      <c r="P28" s="17">
        <f>'DATA MAKLUMAT MURID'!S28</f>
        <v>6</v>
      </c>
      <c r="Q28" s="17">
        <f>'DATA MAKLUMAT MURID'!T28</f>
        <v>5</v>
      </c>
      <c r="R28" s="17">
        <f>'DATA MAKLUMAT MURID'!U28</f>
        <v>5</v>
      </c>
      <c r="S28" s="17">
        <f>'DATA MAKLUMAT MURID'!V28</f>
        <v>5</v>
      </c>
      <c r="T28" s="17">
        <f>'DATA MAKLUMAT MURID'!W28</f>
        <v>5</v>
      </c>
      <c r="U28" s="17">
        <f>'DATA MAKLUMAT MURID'!X28</f>
        <v>5</v>
      </c>
      <c r="V28" s="17">
        <f>'DATA MAKLUMAT MURID'!Y28</f>
        <v>6</v>
      </c>
      <c r="W28" s="17">
        <f>'DATA MAKLUMAT MURID'!Z28</f>
        <v>1.8812499999999999</v>
      </c>
      <c r="X28" s="17">
        <f>'DATA MAKLUMAT MURID'!AA28</f>
        <v>5</v>
      </c>
      <c r="Y28" s="17"/>
      <c r="Z28" s="8"/>
    </row>
    <row r="29" spans="1:26">
      <c r="A29" s="16">
        <v>20</v>
      </c>
      <c r="B29" s="17">
        <f>'DATA MAKLUMAT MURID'!E29</f>
        <v>3</v>
      </c>
      <c r="C29" s="17">
        <f>'DATA MAKLUMAT MURID'!F29</f>
        <v>3</v>
      </c>
      <c r="D29" s="17">
        <f>'DATA MAKLUMAT MURID'!G29</f>
        <v>3</v>
      </c>
      <c r="E29" s="17">
        <f>'DATA MAKLUMAT MURID'!H29</f>
        <v>3</v>
      </c>
      <c r="F29" s="17">
        <f>'DATA MAKLUMAT MURID'!I29</f>
        <v>3</v>
      </c>
      <c r="G29" s="17">
        <f>'DATA MAKLUMAT MURID'!J29</f>
        <v>3</v>
      </c>
      <c r="H29" s="17">
        <f>'DATA MAKLUMAT MURID'!K29</f>
        <v>3</v>
      </c>
      <c r="I29" s="17">
        <f>'DATA MAKLUMAT MURID'!L29</f>
        <v>3</v>
      </c>
      <c r="J29" s="17">
        <f>'DATA MAKLUMAT MURID'!M29</f>
        <v>3</v>
      </c>
      <c r="K29" s="17">
        <f>'DATA MAKLUMAT MURID'!N29</f>
        <v>3</v>
      </c>
      <c r="L29" s="17">
        <f>'DATA MAKLUMAT MURID'!O29</f>
        <v>3</v>
      </c>
      <c r="M29" s="17">
        <f>'DATA MAKLUMAT MURID'!P29</f>
        <v>3</v>
      </c>
      <c r="N29" s="17">
        <f>'DATA MAKLUMAT MURID'!Q29</f>
        <v>0</v>
      </c>
      <c r="O29" s="17">
        <f>'DATA MAKLUMAT MURID'!R29</f>
        <v>6</v>
      </c>
      <c r="P29" s="17">
        <f>'DATA MAKLUMAT MURID'!S29</f>
        <v>6</v>
      </c>
      <c r="Q29" s="17">
        <f>'DATA MAKLUMAT MURID'!T29</f>
        <v>6</v>
      </c>
      <c r="R29" s="17">
        <f>'DATA MAKLUMAT MURID'!U29</f>
        <v>6</v>
      </c>
      <c r="S29" s="17">
        <f>'DATA MAKLUMAT MURID'!V29</f>
        <v>6</v>
      </c>
      <c r="T29" s="17">
        <f>'DATA MAKLUMAT MURID'!W29</f>
        <v>6</v>
      </c>
      <c r="U29" s="17">
        <f>'DATA MAKLUMAT MURID'!X29</f>
        <v>6</v>
      </c>
      <c r="V29" s="17">
        <f>'DATA MAKLUMAT MURID'!Y29</f>
        <v>6</v>
      </c>
      <c r="W29" s="17">
        <f>'DATA MAKLUMAT MURID'!Z29</f>
        <v>2.0999999999999996</v>
      </c>
      <c r="X29" s="17">
        <f>'DATA MAKLUMAT MURID'!AA29</f>
        <v>6</v>
      </c>
      <c r="Y29" s="17"/>
      <c r="Z29" s="8"/>
    </row>
    <row r="30" spans="1:26">
      <c r="A30" s="16">
        <v>21</v>
      </c>
      <c r="B30" s="17">
        <f>'DATA MAKLUMAT MURID'!E30</f>
        <v>4</v>
      </c>
      <c r="C30" s="17">
        <f>'DATA MAKLUMAT MURID'!F30</f>
        <v>4</v>
      </c>
      <c r="D30" s="17">
        <f>'DATA MAKLUMAT MURID'!G30</f>
        <v>4</v>
      </c>
      <c r="E30" s="17">
        <f>'DATA MAKLUMAT MURID'!H30</f>
        <v>4</v>
      </c>
      <c r="F30" s="17">
        <f>'DATA MAKLUMAT MURID'!I30</f>
        <v>4</v>
      </c>
      <c r="G30" s="17">
        <f>'DATA MAKLUMAT MURID'!J30</f>
        <v>4</v>
      </c>
      <c r="H30" s="17">
        <f>'DATA MAKLUMAT MURID'!K30</f>
        <v>4</v>
      </c>
      <c r="I30" s="17">
        <f>'DATA MAKLUMAT MURID'!L30</f>
        <v>4</v>
      </c>
      <c r="J30" s="17">
        <f>'DATA MAKLUMAT MURID'!M30</f>
        <v>4</v>
      </c>
      <c r="K30" s="17">
        <f>'DATA MAKLUMAT MURID'!N30</f>
        <v>4</v>
      </c>
      <c r="L30" s="17">
        <f>'DATA MAKLUMAT MURID'!O30</f>
        <v>4</v>
      </c>
      <c r="M30" s="17">
        <f>'DATA MAKLUMAT MURID'!P30</f>
        <v>4</v>
      </c>
      <c r="N30" s="17">
        <f>'DATA MAKLUMAT MURID'!Q30</f>
        <v>0</v>
      </c>
      <c r="O30" s="17">
        <f>'DATA MAKLUMAT MURID'!R30</f>
        <v>4</v>
      </c>
      <c r="P30" s="17">
        <f>'DATA MAKLUMAT MURID'!S30</f>
        <v>4</v>
      </c>
      <c r="Q30" s="17">
        <f>'DATA MAKLUMAT MURID'!T30</f>
        <v>4</v>
      </c>
      <c r="R30" s="17">
        <f>'DATA MAKLUMAT MURID'!U30</f>
        <v>4</v>
      </c>
      <c r="S30" s="17">
        <f>'DATA MAKLUMAT MURID'!V30</f>
        <v>4</v>
      </c>
      <c r="T30" s="17">
        <f>'DATA MAKLUMAT MURID'!W30</f>
        <v>4</v>
      </c>
      <c r="U30" s="17">
        <f>'DATA MAKLUMAT MURID'!X30</f>
        <v>4</v>
      </c>
      <c r="V30" s="17">
        <f>'DATA MAKLUMAT MURID'!Y30</f>
        <v>4</v>
      </c>
      <c r="W30" s="17">
        <f>'DATA MAKLUMAT MURID'!Z30</f>
        <v>1.4</v>
      </c>
      <c r="X30" s="17">
        <f>'DATA MAKLUMAT MURID'!AA30</f>
        <v>4</v>
      </c>
      <c r="Y30" s="17"/>
      <c r="Z30" s="8"/>
    </row>
    <row r="31" spans="1:26">
      <c r="A31" s="16">
        <v>22</v>
      </c>
      <c r="B31" s="17">
        <f>'DATA MAKLUMAT MURID'!E31</f>
        <v>5</v>
      </c>
      <c r="C31" s="17">
        <f>'DATA MAKLUMAT MURID'!F31</f>
        <v>5</v>
      </c>
      <c r="D31" s="17">
        <f>'DATA MAKLUMAT MURID'!G31</f>
        <v>5</v>
      </c>
      <c r="E31" s="17">
        <f>'DATA MAKLUMAT MURID'!H31</f>
        <v>5</v>
      </c>
      <c r="F31" s="17">
        <f>'DATA MAKLUMAT MURID'!I31</f>
        <v>5</v>
      </c>
      <c r="G31" s="17">
        <f>'DATA MAKLUMAT MURID'!J31</f>
        <v>5</v>
      </c>
      <c r="H31" s="17">
        <f>'DATA MAKLUMAT MURID'!K31</f>
        <v>5</v>
      </c>
      <c r="I31" s="17">
        <f>'DATA MAKLUMAT MURID'!L31</f>
        <v>5</v>
      </c>
      <c r="J31" s="17">
        <f>'DATA MAKLUMAT MURID'!M31</f>
        <v>5</v>
      </c>
      <c r="K31" s="17">
        <f>'DATA MAKLUMAT MURID'!N31</f>
        <v>5</v>
      </c>
      <c r="L31" s="17">
        <f>'DATA MAKLUMAT MURID'!O31</f>
        <v>5</v>
      </c>
      <c r="M31" s="17">
        <f>'DATA MAKLUMAT MURID'!P31</f>
        <v>5</v>
      </c>
      <c r="N31" s="17">
        <f>'DATA MAKLUMAT MURID'!Q31</f>
        <v>0</v>
      </c>
      <c r="O31" s="17">
        <f>'DATA MAKLUMAT MURID'!R31</f>
        <v>5</v>
      </c>
      <c r="P31" s="17">
        <f>'DATA MAKLUMAT MURID'!S31</f>
        <v>5</v>
      </c>
      <c r="Q31" s="17">
        <f>'DATA MAKLUMAT MURID'!T31</f>
        <v>5</v>
      </c>
      <c r="R31" s="17">
        <f>'DATA MAKLUMAT MURID'!U31</f>
        <v>5</v>
      </c>
      <c r="S31" s="17">
        <f>'DATA MAKLUMAT MURID'!V31</f>
        <v>5</v>
      </c>
      <c r="T31" s="17">
        <f>'DATA MAKLUMAT MURID'!W31</f>
        <v>5</v>
      </c>
      <c r="U31" s="17">
        <f>'DATA MAKLUMAT MURID'!X31</f>
        <v>5</v>
      </c>
      <c r="V31" s="17">
        <f>'DATA MAKLUMAT MURID'!Y31</f>
        <v>5</v>
      </c>
      <c r="W31" s="17">
        <f>'DATA MAKLUMAT MURID'!Z31</f>
        <v>1.75</v>
      </c>
      <c r="X31" s="17">
        <f>'DATA MAKLUMAT MURID'!AA31</f>
        <v>5</v>
      </c>
      <c r="Y31" s="17"/>
      <c r="Z31" s="8"/>
    </row>
    <row r="32" spans="1:26">
      <c r="A32" s="16">
        <v>23</v>
      </c>
      <c r="B32" s="17">
        <f>'DATA MAKLUMAT MURID'!E32</f>
        <v>6</v>
      </c>
      <c r="C32" s="17">
        <f>'DATA MAKLUMAT MURID'!F32</f>
        <v>6</v>
      </c>
      <c r="D32" s="17">
        <f>'DATA MAKLUMAT MURID'!G32</f>
        <v>6</v>
      </c>
      <c r="E32" s="17">
        <f>'DATA MAKLUMAT MURID'!H32</f>
        <v>6</v>
      </c>
      <c r="F32" s="17">
        <f>'DATA MAKLUMAT MURID'!I32</f>
        <v>6</v>
      </c>
      <c r="G32" s="17">
        <f>'DATA MAKLUMAT MURID'!J32</f>
        <v>6</v>
      </c>
      <c r="H32" s="17">
        <f>'DATA MAKLUMAT MURID'!K32</f>
        <v>6</v>
      </c>
      <c r="I32" s="17">
        <f>'DATA MAKLUMAT MURID'!L32</f>
        <v>6</v>
      </c>
      <c r="J32" s="17">
        <f>'DATA MAKLUMAT MURID'!M32</f>
        <v>6</v>
      </c>
      <c r="K32" s="17">
        <f>'DATA MAKLUMAT MURID'!N32</f>
        <v>6</v>
      </c>
      <c r="L32" s="17">
        <f>'DATA MAKLUMAT MURID'!O32</f>
        <v>6</v>
      </c>
      <c r="M32" s="17">
        <f>'DATA MAKLUMAT MURID'!P32</f>
        <v>6</v>
      </c>
      <c r="N32" s="17">
        <f>'DATA MAKLUMAT MURID'!Q32</f>
        <v>0</v>
      </c>
      <c r="O32" s="17">
        <f>'DATA MAKLUMAT MURID'!R32</f>
        <v>6</v>
      </c>
      <c r="P32" s="17">
        <f>'DATA MAKLUMAT MURID'!S32</f>
        <v>6</v>
      </c>
      <c r="Q32" s="17">
        <f>'DATA MAKLUMAT MURID'!T32</f>
        <v>5</v>
      </c>
      <c r="R32" s="17">
        <f>'DATA MAKLUMAT MURID'!U32</f>
        <v>5</v>
      </c>
      <c r="S32" s="17">
        <f>'DATA MAKLUMAT MURID'!V32</f>
        <v>5</v>
      </c>
      <c r="T32" s="17">
        <f>'DATA MAKLUMAT MURID'!W32</f>
        <v>5</v>
      </c>
      <c r="U32" s="17">
        <f>'DATA MAKLUMAT MURID'!X32</f>
        <v>5</v>
      </c>
      <c r="V32" s="17">
        <f>'DATA MAKLUMAT MURID'!Y32</f>
        <v>6</v>
      </c>
      <c r="W32" s="17">
        <f>'DATA MAKLUMAT MURID'!Z32</f>
        <v>1.8812499999999999</v>
      </c>
      <c r="X32" s="17">
        <f>'DATA MAKLUMAT MURID'!AA32</f>
        <v>5</v>
      </c>
      <c r="Y32" s="17"/>
      <c r="Z32" s="8"/>
    </row>
    <row r="33" spans="1:26">
      <c r="A33" s="16">
        <v>24</v>
      </c>
      <c r="B33" s="17">
        <f>'DATA MAKLUMAT MURID'!E33</f>
        <v>0</v>
      </c>
      <c r="C33" s="17">
        <f>'DATA MAKLUMAT MURID'!F33</f>
        <v>0</v>
      </c>
      <c r="D33" s="17">
        <f>'DATA MAKLUMAT MURID'!G33</f>
        <v>0</v>
      </c>
      <c r="E33" s="17">
        <f>'DATA MAKLUMAT MURID'!H33</f>
        <v>0</v>
      </c>
      <c r="F33" s="17">
        <f>'DATA MAKLUMAT MURID'!I33</f>
        <v>0</v>
      </c>
      <c r="G33" s="17">
        <f>'DATA MAKLUMAT MURID'!J33</f>
        <v>0</v>
      </c>
      <c r="H33" s="17">
        <f>'DATA MAKLUMAT MURID'!K33</f>
        <v>0</v>
      </c>
      <c r="I33" s="17">
        <f>'DATA MAKLUMAT MURID'!L33</f>
        <v>0</v>
      </c>
      <c r="J33" s="17">
        <f>'DATA MAKLUMAT MURID'!M33</f>
        <v>0</v>
      </c>
      <c r="K33" s="17">
        <f>'DATA MAKLUMAT MURID'!N33</f>
        <v>0</v>
      </c>
      <c r="L33" s="17">
        <f>'DATA MAKLUMAT MURID'!O33</f>
        <v>0</v>
      </c>
      <c r="M33" s="17">
        <f>'DATA MAKLUMAT MURID'!P33</f>
        <v>0</v>
      </c>
      <c r="N33" s="17">
        <f>'DATA MAKLUMAT MURID'!Q33</f>
        <v>0</v>
      </c>
      <c r="O33" s="17">
        <f>'DATA MAKLUMAT MURID'!R33</f>
        <v>0</v>
      </c>
      <c r="P33" s="17">
        <f>'DATA MAKLUMAT MURID'!S33</f>
        <v>0</v>
      </c>
      <c r="Q33" s="17">
        <f>'DATA MAKLUMAT MURID'!T33</f>
        <v>0</v>
      </c>
      <c r="R33" s="17">
        <f>'DATA MAKLUMAT MURID'!U33</f>
        <v>0</v>
      </c>
      <c r="S33" s="17">
        <f>'DATA MAKLUMAT MURID'!V33</f>
        <v>0</v>
      </c>
      <c r="T33" s="17">
        <f>'DATA MAKLUMAT MURID'!W33</f>
        <v>0</v>
      </c>
      <c r="U33" s="17">
        <f>'DATA MAKLUMAT MURID'!X33</f>
        <v>0</v>
      </c>
      <c r="V33" s="17">
        <f>'DATA MAKLUMAT MURID'!Y33</f>
        <v>0</v>
      </c>
      <c r="W33" s="17">
        <f>'DATA MAKLUMAT MURID'!Z33</f>
        <v>0</v>
      </c>
      <c r="X33" s="17">
        <f>'DATA MAKLUMAT MURID'!AA33</f>
        <v>0</v>
      </c>
      <c r="Y33" s="17"/>
      <c r="Z33" s="8"/>
    </row>
    <row r="34" spans="1:26">
      <c r="A34" s="16">
        <v>25</v>
      </c>
      <c r="B34" s="17">
        <f>'DATA MAKLUMAT MURID'!E34</f>
        <v>0</v>
      </c>
      <c r="C34" s="17">
        <f>'DATA MAKLUMAT MURID'!F34</f>
        <v>0</v>
      </c>
      <c r="D34" s="17">
        <f>'DATA MAKLUMAT MURID'!G34</f>
        <v>0</v>
      </c>
      <c r="E34" s="17">
        <f>'DATA MAKLUMAT MURID'!H34</f>
        <v>0</v>
      </c>
      <c r="F34" s="17">
        <f>'DATA MAKLUMAT MURID'!I34</f>
        <v>0</v>
      </c>
      <c r="G34" s="17">
        <f>'DATA MAKLUMAT MURID'!J34</f>
        <v>0</v>
      </c>
      <c r="H34" s="17">
        <f>'DATA MAKLUMAT MURID'!K34</f>
        <v>0</v>
      </c>
      <c r="I34" s="17">
        <f>'DATA MAKLUMAT MURID'!L34</f>
        <v>0</v>
      </c>
      <c r="J34" s="17">
        <f>'DATA MAKLUMAT MURID'!M34</f>
        <v>0</v>
      </c>
      <c r="K34" s="17">
        <f>'DATA MAKLUMAT MURID'!N34</f>
        <v>0</v>
      </c>
      <c r="L34" s="17">
        <f>'DATA MAKLUMAT MURID'!O34</f>
        <v>0</v>
      </c>
      <c r="M34" s="17">
        <f>'DATA MAKLUMAT MURID'!P34</f>
        <v>0</v>
      </c>
      <c r="N34" s="17">
        <f>'DATA MAKLUMAT MURID'!Q34</f>
        <v>0</v>
      </c>
      <c r="O34" s="17">
        <f>'DATA MAKLUMAT MURID'!R34</f>
        <v>0</v>
      </c>
      <c r="P34" s="17">
        <f>'DATA MAKLUMAT MURID'!S34</f>
        <v>0</v>
      </c>
      <c r="Q34" s="17">
        <f>'DATA MAKLUMAT MURID'!T34</f>
        <v>0</v>
      </c>
      <c r="R34" s="17">
        <f>'DATA MAKLUMAT MURID'!U34</f>
        <v>0</v>
      </c>
      <c r="S34" s="17">
        <f>'DATA MAKLUMAT MURID'!V34</f>
        <v>0</v>
      </c>
      <c r="T34" s="17">
        <f>'DATA MAKLUMAT MURID'!W34</f>
        <v>0</v>
      </c>
      <c r="U34" s="17">
        <f>'DATA MAKLUMAT MURID'!X34</f>
        <v>0</v>
      </c>
      <c r="V34" s="17">
        <f>'DATA MAKLUMAT MURID'!Y34</f>
        <v>0</v>
      </c>
      <c r="W34" s="17">
        <f>'DATA MAKLUMAT MURID'!Z34</f>
        <v>0</v>
      </c>
      <c r="X34" s="17">
        <f>'DATA MAKLUMAT MURID'!AA34</f>
        <v>0</v>
      </c>
      <c r="Y34" s="17"/>
      <c r="Z34" s="8"/>
    </row>
    <row r="35" spans="1:26">
      <c r="A35" s="16">
        <v>26</v>
      </c>
      <c r="B35" s="17">
        <f>'DATA MAKLUMAT MURID'!E35</f>
        <v>0</v>
      </c>
      <c r="C35" s="17">
        <f>'DATA MAKLUMAT MURID'!F35</f>
        <v>0</v>
      </c>
      <c r="D35" s="17">
        <f>'DATA MAKLUMAT MURID'!G35</f>
        <v>0</v>
      </c>
      <c r="E35" s="17">
        <f>'DATA MAKLUMAT MURID'!H35</f>
        <v>0</v>
      </c>
      <c r="F35" s="17">
        <f>'DATA MAKLUMAT MURID'!I35</f>
        <v>0</v>
      </c>
      <c r="G35" s="17">
        <f>'DATA MAKLUMAT MURID'!J35</f>
        <v>0</v>
      </c>
      <c r="H35" s="17">
        <f>'DATA MAKLUMAT MURID'!K35</f>
        <v>0</v>
      </c>
      <c r="I35" s="17">
        <f>'DATA MAKLUMAT MURID'!L35</f>
        <v>0</v>
      </c>
      <c r="J35" s="17">
        <f>'DATA MAKLUMAT MURID'!M35</f>
        <v>0</v>
      </c>
      <c r="K35" s="17">
        <f>'DATA MAKLUMAT MURID'!N35</f>
        <v>0</v>
      </c>
      <c r="L35" s="17">
        <f>'DATA MAKLUMAT MURID'!O35</f>
        <v>0</v>
      </c>
      <c r="M35" s="17">
        <f>'DATA MAKLUMAT MURID'!P35</f>
        <v>0</v>
      </c>
      <c r="N35" s="17">
        <f>'DATA MAKLUMAT MURID'!Q35</f>
        <v>0</v>
      </c>
      <c r="O35" s="17">
        <f>'DATA MAKLUMAT MURID'!R35</f>
        <v>0</v>
      </c>
      <c r="P35" s="17">
        <f>'DATA MAKLUMAT MURID'!S35</f>
        <v>0</v>
      </c>
      <c r="Q35" s="17">
        <f>'DATA MAKLUMAT MURID'!T35</f>
        <v>0</v>
      </c>
      <c r="R35" s="17">
        <f>'DATA MAKLUMAT MURID'!U35</f>
        <v>0</v>
      </c>
      <c r="S35" s="17">
        <f>'DATA MAKLUMAT MURID'!V35</f>
        <v>0</v>
      </c>
      <c r="T35" s="17">
        <f>'DATA MAKLUMAT MURID'!W35</f>
        <v>0</v>
      </c>
      <c r="U35" s="17">
        <f>'DATA MAKLUMAT MURID'!X35</f>
        <v>0</v>
      </c>
      <c r="V35" s="17">
        <f>'DATA MAKLUMAT MURID'!Y35</f>
        <v>0</v>
      </c>
      <c r="W35" s="17">
        <f>'DATA MAKLUMAT MURID'!Z35</f>
        <v>0</v>
      </c>
      <c r="X35" s="17">
        <f>'DATA MAKLUMAT MURID'!AA35</f>
        <v>0</v>
      </c>
      <c r="Y35" s="17"/>
      <c r="Z35" s="8"/>
    </row>
    <row r="36" spans="1:26">
      <c r="A36" s="16">
        <v>27</v>
      </c>
      <c r="B36" s="17">
        <f>'DATA MAKLUMAT MURID'!E36</f>
        <v>0</v>
      </c>
      <c r="C36" s="17">
        <f>'DATA MAKLUMAT MURID'!F36</f>
        <v>0</v>
      </c>
      <c r="D36" s="17">
        <f>'DATA MAKLUMAT MURID'!G36</f>
        <v>0</v>
      </c>
      <c r="E36" s="17">
        <f>'DATA MAKLUMAT MURID'!H36</f>
        <v>0</v>
      </c>
      <c r="F36" s="17">
        <f>'DATA MAKLUMAT MURID'!I36</f>
        <v>0</v>
      </c>
      <c r="G36" s="17">
        <f>'DATA MAKLUMAT MURID'!J36</f>
        <v>0</v>
      </c>
      <c r="H36" s="17">
        <f>'DATA MAKLUMAT MURID'!K36</f>
        <v>0</v>
      </c>
      <c r="I36" s="17">
        <f>'DATA MAKLUMAT MURID'!L36</f>
        <v>0</v>
      </c>
      <c r="J36" s="17">
        <f>'DATA MAKLUMAT MURID'!M36</f>
        <v>0</v>
      </c>
      <c r="K36" s="17">
        <f>'DATA MAKLUMAT MURID'!N36</f>
        <v>0</v>
      </c>
      <c r="L36" s="17">
        <f>'DATA MAKLUMAT MURID'!O36</f>
        <v>0</v>
      </c>
      <c r="M36" s="17">
        <f>'DATA MAKLUMAT MURID'!P36</f>
        <v>0</v>
      </c>
      <c r="N36" s="17">
        <f>'DATA MAKLUMAT MURID'!Q36</f>
        <v>0</v>
      </c>
      <c r="O36" s="17">
        <f>'DATA MAKLUMAT MURID'!R36</f>
        <v>0</v>
      </c>
      <c r="P36" s="17">
        <f>'DATA MAKLUMAT MURID'!S36</f>
        <v>0</v>
      </c>
      <c r="Q36" s="17">
        <f>'DATA MAKLUMAT MURID'!T36</f>
        <v>0</v>
      </c>
      <c r="R36" s="17">
        <f>'DATA MAKLUMAT MURID'!U36</f>
        <v>0</v>
      </c>
      <c r="S36" s="17">
        <f>'DATA MAKLUMAT MURID'!V36</f>
        <v>0</v>
      </c>
      <c r="T36" s="17">
        <f>'DATA MAKLUMAT MURID'!W36</f>
        <v>0</v>
      </c>
      <c r="U36" s="17">
        <f>'DATA MAKLUMAT MURID'!X36</f>
        <v>0</v>
      </c>
      <c r="V36" s="17">
        <f>'DATA MAKLUMAT MURID'!Y36</f>
        <v>0</v>
      </c>
      <c r="W36" s="17">
        <f>'DATA MAKLUMAT MURID'!Z36</f>
        <v>0</v>
      </c>
      <c r="X36" s="17">
        <f>'DATA MAKLUMAT MURID'!AA36</f>
        <v>0</v>
      </c>
      <c r="Y36" s="17"/>
      <c r="Z36" s="8"/>
    </row>
    <row r="37" spans="1:26">
      <c r="A37" s="16">
        <v>28</v>
      </c>
      <c r="B37" s="17">
        <f>'DATA MAKLUMAT MURID'!E37</f>
        <v>0</v>
      </c>
      <c r="C37" s="17">
        <f>'DATA MAKLUMAT MURID'!F37</f>
        <v>0</v>
      </c>
      <c r="D37" s="17">
        <f>'DATA MAKLUMAT MURID'!G37</f>
        <v>0</v>
      </c>
      <c r="E37" s="17">
        <f>'DATA MAKLUMAT MURID'!H37</f>
        <v>0</v>
      </c>
      <c r="F37" s="17">
        <f>'DATA MAKLUMAT MURID'!I37</f>
        <v>0</v>
      </c>
      <c r="G37" s="17">
        <f>'DATA MAKLUMAT MURID'!J37</f>
        <v>0</v>
      </c>
      <c r="H37" s="17">
        <f>'DATA MAKLUMAT MURID'!K37</f>
        <v>0</v>
      </c>
      <c r="I37" s="17">
        <f>'DATA MAKLUMAT MURID'!L37</f>
        <v>0</v>
      </c>
      <c r="J37" s="17">
        <f>'DATA MAKLUMAT MURID'!M37</f>
        <v>0</v>
      </c>
      <c r="K37" s="17">
        <f>'DATA MAKLUMAT MURID'!N37</f>
        <v>0</v>
      </c>
      <c r="L37" s="17">
        <f>'DATA MAKLUMAT MURID'!O37</f>
        <v>0</v>
      </c>
      <c r="M37" s="17">
        <f>'DATA MAKLUMAT MURID'!P37</f>
        <v>0</v>
      </c>
      <c r="N37" s="17">
        <f>'DATA MAKLUMAT MURID'!Q37</f>
        <v>0</v>
      </c>
      <c r="O37" s="17">
        <f>'DATA MAKLUMAT MURID'!R37</f>
        <v>0</v>
      </c>
      <c r="P37" s="17">
        <f>'DATA MAKLUMAT MURID'!S37</f>
        <v>0</v>
      </c>
      <c r="Q37" s="17">
        <f>'DATA MAKLUMAT MURID'!T37</f>
        <v>0</v>
      </c>
      <c r="R37" s="17">
        <f>'DATA MAKLUMAT MURID'!U37</f>
        <v>0</v>
      </c>
      <c r="S37" s="17">
        <f>'DATA MAKLUMAT MURID'!V37</f>
        <v>0</v>
      </c>
      <c r="T37" s="17">
        <f>'DATA MAKLUMAT MURID'!W37</f>
        <v>0</v>
      </c>
      <c r="U37" s="17">
        <f>'DATA MAKLUMAT MURID'!X37</f>
        <v>0</v>
      </c>
      <c r="V37" s="17">
        <f>'DATA MAKLUMAT MURID'!Y37</f>
        <v>0</v>
      </c>
      <c r="W37" s="17">
        <f>'DATA MAKLUMAT MURID'!Z37</f>
        <v>0</v>
      </c>
      <c r="X37" s="17">
        <f>'DATA MAKLUMAT MURID'!AA37</f>
        <v>0</v>
      </c>
      <c r="Y37" s="17"/>
      <c r="Z37" s="8"/>
    </row>
    <row r="38" spans="1:26">
      <c r="A38" s="16">
        <v>29</v>
      </c>
      <c r="B38" s="17">
        <f>'DATA MAKLUMAT MURID'!E38</f>
        <v>0</v>
      </c>
      <c r="C38" s="17">
        <f>'DATA MAKLUMAT MURID'!F38</f>
        <v>0</v>
      </c>
      <c r="D38" s="17">
        <f>'DATA MAKLUMAT MURID'!G38</f>
        <v>0</v>
      </c>
      <c r="E38" s="17">
        <f>'DATA MAKLUMAT MURID'!H38</f>
        <v>0</v>
      </c>
      <c r="F38" s="17">
        <f>'DATA MAKLUMAT MURID'!I38</f>
        <v>0</v>
      </c>
      <c r="G38" s="17">
        <f>'DATA MAKLUMAT MURID'!J38</f>
        <v>0</v>
      </c>
      <c r="H38" s="17">
        <f>'DATA MAKLUMAT MURID'!K38</f>
        <v>0</v>
      </c>
      <c r="I38" s="17">
        <f>'DATA MAKLUMAT MURID'!L38</f>
        <v>0</v>
      </c>
      <c r="J38" s="17">
        <f>'DATA MAKLUMAT MURID'!M38</f>
        <v>0</v>
      </c>
      <c r="K38" s="17">
        <f>'DATA MAKLUMAT MURID'!N38</f>
        <v>0</v>
      </c>
      <c r="L38" s="17">
        <f>'DATA MAKLUMAT MURID'!O38</f>
        <v>0</v>
      </c>
      <c r="M38" s="17">
        <f>'DATA MAKLUMAT MURID'!P38</f>
        <v>0</v>
      </c>
      <c r="N38" s="17">
        <f>'DATA MAKLUMAT MURID'!Q38</f>
        <v>0</v>
      </c>
      <c r="O38" s="17">
        <f>'DATA MAKLUMAT MURID'!R38</f>
        <v>0</v>
      </c>
      <c r="P38" s="17">
        <f>'DATA MAKLUMAT MURID'!S38</f>
        <v>0</v>
      </c>
      <c r="Q38" s="17">
        <f>'DATA MAKLUMAT MURID'!T38</f>
        <v>0</v>
      </c>
      <c r="R38" s="17">
        <f>'DATA MAKLUMAT MURID'!U38</f>
        <v>0</v>
      </c>
      <c r="S38" s="17">
        <f>'DATA MAKLUMAT MURID'!V38</f>
        <v>0</v>
      </c>
      <c r="T38" s="17">
        <f>'DATA MAKLUMAT MURID'!W38</f>
        <v>0</v>
      </c>
      <c r="U38" s="17">
        <f>'DATA MAKLUMAT MURID'!X38</f>
        <v>0</v>
      </c>
      <c r="V38" s="17">
        <f>'DATA MAKLUMAT MURID'!Y38</f>
        <v>0</v>
      </c>
      <c r="W38" s="17">
        <f>'DATA MAKLUMAT MURID'!Z38</f>
        <v>0</v>
      </c>
      <c r="X38" s="17">
        <f>'DATA MAKLUMAT MURID'!AA38</f>
        <v>0</v>
      </c>
      <c r="Y38" s="17"/>
      <c r="Z38" s="8"/>
    </row>
    <row r="39" spans="1:26">
      <c r="A39" s="16">
        <v>30</v>
      </c>
      <c r="B39" s="17">
        <f>'DATA MAKLUMAT MURID'!E39</f>
        <v>0</v>
      </c>
      <c r="C39" s="17">
        <f>'DATA MAKLUMAT MURID'!F39</f>
        <v>0</v>
      </c>
      <c r="D39" s="17">
        <f>'DATA MAKLUMAT MURID'!G39</f>
        <v>0</v>
      </c>
      <c r="E39" s="17">
        <f>'DATA MAKLUMAT MURID'!H39</f>
        <v>0</v>
      </c>
      <c r="F39" s="17">
        <f>'DATA MAKLUMAT MURID'!I39</f>
        <v>0</v>
      </c>
      <c r="G39" s="17">
        <f>'DATA MAKLUMAT MURID'!J39</f>
        <v>0</v>
      </c>
      <c r="H39" s="17">
        <f>'DATA MAKLUMAT MURID'!K39</f>
        <v>0</v>
      </c>
      <c r="I39" s="17">
        <f>'DATA MAKLUMAT MURID'!L39</f>
        <v>0</v>
      </c>
      <c r="J39" s="17">
        <f>'DATA MAKLUMAT MURID'!M39</f>
        <v>0</v>
      </c>
      <c r="K39" s="17">
        <f>'DATA MAKLUMAT MURID'!N39</f>
        <v>0</v>
      </c>
      <c r="L39" s="17">
        <f>'DATA MAKLUMAT MURID'!O39</f>
        <v>0</v>
      </c>
      <c r="M39" s="17">
        <f>'DATA MAKLUMAT MURID'!P39</f>
        <v>0</v>
      </c>
      <c r="N39" s="17">
        <f>'DATA MAKLUMAT MURID'!Q39</f>
        <v>0</v>
      </c>
      <c r="O39" s="17">
        <f>'DATA MAKLUMAT MURID'!R39</f>
        <v>0</v>
      </c>
      <c r="P39" s="17">
        <f>'DATA MAKLUMAT MURID'!S39</f>
        <v>0</v>
      </c>
      <c r="Q39" s="17">
        <f>'DATA MAKLUMAT MURID'!T39</f>
        <v>0</v>
      </c>
      <c r="R39" s="17">
        <f>'DATA MAKLUMAT MURID'!U39</f>
        <v>0</v>
      </c>
      <c r="S39" s="17">
        <f>'DATA MAKLUMAT MURID'!V39</f>
        <v>0</v>
      </c>
      <c r="T39" s="17">
        <f>'DATA MAKLUMAT MURID'!W39</f>
        <v>0</v>
      </c>
      <c r="U39" s="17">
        <f>'DATA MAKLUMAT MURID'!X39</f>
        <v>0</v>
      </c>
      <c r="V39" s="17">
        <f>'DATA MAKLUMAT MURID'!Y39</f>
        <v>0</v>
      </c>
      <c r="W39" s="17">
        <f>'DATA MAKLUMAT MURID'!Z39</f>
        <v>0</v>
      </c>
      <c r="X39" s="17">
        <f>'DATA MAKLUMAT MURID'!AA39</f>
        <v>0</v>
      </c>
      <c r="Y39" s="17"/>
      <c r="Z39" s="8"/>
    </row>
    <row r="40" spans="1:26">
      <c r="A40" s="16">
        <v>31</v>
      </c>
      <c r="B40" s="17">
        <f>'DATA MAKLUMAT MURID'!E40</f>
        <v>0</v>
      </c>
      <c r="C40" s="17">
        <f>'DATA MAKLUMAT MURID'!F40</f>
        <v>0</v>
      </c>
      <c r="D40" s="17">
        <f>'DATA MAKLUMAT MURID'!G40</f>
        <v>0</v>
      </c>
      <c r="E40" s="17">
        <f>'DATA MAKLUMAT MURID'!H40</f>
        <v>0</v>
      </c>
      <c r="F40" s="17">
        <f>'DATA MAKLUMAT MURID'!I40</f>
        <v>0</v>
      </c>
      <c r="G40" s="17">
        <f>'DATA MAKLUMAT MURID'!J40</f>
        <v>0</v>
      </c>
      <c r="H40" s="17">
        <f>'DATA MAKLUMAT MURID'!K40</f>
        <v>0</v>
      </c>
      <c r="I40" s="17">
        <f>'DATA MAKLUMAT MURID'!L40</f>
        <v>0</v>
      </c>
      <c r="J40" s="17">
        <f>'DATA MAKLUMAT MURID'!M40</f>
        <v>0</v>
      </c>
      <c r="K40" s="17">
        <f>'DATA MAKLUMAT MURID'!N40</f>
        <v>0</v>
      </c>
      <c r="L40" s="17">
        <f>'DATA MAKLUMAT MURID'!O40</f>
        <v>0</v>
      </c>
      <c r="M40" s="17">
        <f>'DATA MAKLUMAT MURID'!P40</f>
        <v>0</v>
      </c>
      <c r="N40" s="17">
        <f>'DATA MAKLUMAT MURID'!Q40</f>
        <v>0</v>
      </c>
      <c r="O40" s="17">
        <f>'DATA MAKLUMAT MURID'!R40</f>
        <v>0</v>
      </c>
      <c r="P40" s="17">
        <f>'DATA MAKLUMAT MURID'!S40</f>
        <v>0</v>
      </c>
      <c r="Q40" s="17">
        <f>'DATA MAKLUMAT MURID'!T40</f>
        <v>0</v>
      </c>
      <c r="R40" s="17">
        <f>'DATA MAKLUMAT MURID'!U40</f>
        <v>0</v>
      </c>
      <c r="S40" s="17">
        <f>'DATA MAKLUMAT MURID'!V40</f>
        <v>0</v>
      </c>
      <c r="T40" s="17">
        <f>'DATA MAKLUMAT MURID'!W40</f>
        <v>0</v>
      </c>
      <c r="U40" s="17">
        <f>'DATA MAKLUMAT MURID'!X40</f>
        <v>0</v>
      </c>
      <c r="V40" s="17">
        <f>'DATA MAKLUMAT MURID'!Y40</f>
        <v>0</v>
      </c>
      <c r="W40" s="17">
        <f>'DATA MAKLUMAT MURID'!Z40</f>
        <v>0</v>
      </c>
      <c r="X40" s="17">
        <f>'DATA MAKLUMAT MURID'!AA40</f>
        <v>0</v>
      </c>
      <c r="Y40" s="17"/>
      <c r="Z40" s="8"/>
    </row>
    <row r="41" spans="1:26">
      <c r="A41" s="16">
        <v>32</v>
      </c>
      <c r="B41" s="17">
        <f>'DATA MAKLUMAT MURID'!E41</f>
        <v>0</v>
      </c>
      <c r="C41" s="17">
        <f>'DATA MAKLUMAT MURID'!F41</f>
        <v>0</v>
      </c>
      <c r="D41" s="17">
        <f>'DATA MAKLUMAT MURID'!G41</f>
        <v>0</v>
      </c>
      <c r="E41" s="17">
        <f>'DATA MAKLUMAT MURID'!H41</f>
        <v>0</v>
      </c>
      <c r="F41" s="17">
        <f>'DATA MAKLUMAT MURID'!I41</f>
        <v>0</v>
      </c>
      <c r="G41" s="17">
        <f>'DATA MAKLUMAT MURID'!J41</f>
        <v>0</v>
      </c>
      <c r="H41" s="17">
        <f>'DATA MAKLUMAT MURID'!K41</f>
        <v>0</v>
      </c>
      <c r="I41" s="17">
        <f>'DATA MAKLUMAT MURID'!L41</f>
        <v>0</v>
      </c>
      <c r="J41" s="17">
        <f>'DATA MAKLUMAT MURID'!M41</f>
        <v>0</v>
      </c>
      <c r="K41" s="17">
        <f>'DATA MAKLUMAT MURID'!N41</f>
        <v>0</v>
      </c>
      <c r="L41" s="17">
        <f>'DATA MAKLUMAT MURID'!O41</f>
        <v>0</v>
      </c>
      <c r="M41" s="17">
        <f>'DATA MAKLUMAT MURID'!P41</f>
        <v>0</v>
      </c>
      <c r="N41" s="17">
        <f>'DATA MAKLUMAT MURID'!Q41</f>
        <v>0</v>
      </c>
      <c r="O41" s="17">
        <f>'DATA MAKLUMAT MURID'!R41</f>
        <v>0</v>
      </c>
      <c r="P41" s="17">
        <f>'DATA MAKLUMAT MURID'!S41</f>
        <v>0</v>
      </c>
      <c r="Q41" s="17">
        <f>'DATA MAKLUMAT MURID'!T41</f>
        <v>0</v>
      </c>
      <c r="R41" s="17">
        <f>'DATA MAKLUMAT MURID'!U41</f>
        <v>0</v>
      </c>
      <c r="S41" s="17">
        <f>'DATA MAKLUMAT MURID'!V41</f>
        <v>0</v>
      </c>
      <c r="T41" s="17">
        <f>'DATA MAKLUMAT MURID'!W41</f>
        <v>0</v>
      </c>
      <c r="U41" s="17">
        <f>'DATA MAKLUMAT MURID'!X41</f>
        <v>0</v>
      </c>
      <c r="V41" s="17">
        <f>'DATA MAKLUMAT MURID'!Y41</f>
        <v>0</v>
      </c>
      <c r="W41" s="17">
        <f>'DATA MAKLUMAT MURID'!Z41</f>
        <v>0</v>
      </c>
      <c r="X41" s="17">
        <f>'DATA MAKLUMAT MURID'!AA41</f>
        <v>0</v>
      </c>
      <c r="Y41" s="17"/>
      <c r="Z41" s="8"/>
    </row>
    <row r="42" spans="1:26">
      <c r="A42" s="16">
        <v>33</v>
      </c>
      <c r="B42" s="17">
        <f>'DATA MAKLUMAT MURID'!E42</f>
        <v>0</v>
      </c>
      <c r="C42" s="17">
        <f>'DATA MAKLUMAT MURID'!F42</f>
        <v>0</v>
      </c>
      <c r="D42" s="17">
        <f>'DATA MAKLUMAT MURID'!G42</f>
        <v>0</v>
      </c>
      <c r="E42" s="17">
        <f>'DATA MAKLUMAT MURID'!H42</f>
        <v>0</v>
      </c>
      <c r="F42" s="17">
        <f>'DATA MAKLUMAT MURID'!I42</f>
        <v>0</v>
      </c>
      <c r="G42" s="17">
        <f>'DATA MAKLUMAT MURID'!J42</f>
        <v>0</v>
      </c>
      <c r="H42" s="17">
        <f>'DATA MAKLUMAT MURID'!K42</f>
        <v>0</v>
      </c>
      <c r="I42" s="17">
        <f>'DATA MAKLUMAT MURID'!L42</f>
        <v>0</v>
      </c>
      <c r="J42" s="17">
        <f>'DATA MAKLUMAT MURID'!M42</f>
        <v>0</v>
      </c>
      <c r="K42" s="17">
        <f>'DATA MAKLUMAT MURID'!N42</f>
        <v>0</v>
      </c>
      <c r="L42" s="17">
        <f>'DATA MAKLUMAT MURID'!O42</f>
        <v>0</v>
      </c>
      <c r="M42" s="17">
        <f>'DATA MAKLUMAT MURID'!P42</f>
        <v>0</v>
      </c>
      <c r="N42" s="17">
        <f>'DATA MAKLUMAT MURID'!Q42</f>
        <v>0</v>
      </c>
      <c r="O42" s="17">
        <f>'DATA MAKLUMAT MURID'!R42</f>
        <v>0</v>
      </c>
      <c r="P42" s="17">
        <f>'DATA MAKLUMAT MURID'!S42</f>
        <v>0</v>
      </c>
      <c r="Q42" s="17">
        <f>'DATA MAKLUMAT MURID'!T42</f>
        <v>0</v>
      </c>
      <c r="R42" s="17">
        <f>'DATA MAKLUMAT MURID'!U42</f>
        <v>0</v>
      </c>
      <c r="S42" s="17">
        <f>'DATA MAKLUMAT MURID'!V42</f>
        <v>0</v>
      </c>
      <c r="T42" s="17">
        <f>'DATA MAKLUMAT MURID'!W42</f>
        <v>0</v>
      </c>
      <c r="U42" s="17">
        <f>'DATA MAKLUMAT MURID'!X42</f>
        <v>0</v>
      </c>
      <c r="V42" s="17">
        <f>'DATA MAKLUMAT MURID'!Y42</f>
        <v>0</v>
      </c>
      <c r="W42" s="17">
        <f>'DATA MAKLUMAT MURID'!Z42</f>
        <v>0</v>
      </c>
      <c r="X42" s="17">
        <f>'DATA MAKLUMAT MURID'!AA42</f>
        <v>0</v>
      </c>
      <c r="Y42" s="17"/>
      <c r="Z42" s="8"/>
    </row>
    <row r="43" spans="1:26">
      <c r="A43" s="16">
        <v>34</v>
      </c>
      <c r="B43" s="17">
        <f>'DATA MAKLUMAT MURID'!E43</f>
        <v>0</v>
      </c>
      <c r="C43" s="17">
        <f>'DATA MAKLUMAT MURID'!F43</f>
        <v>0</v>
      </c>
      <c r="D43" s="17">
        <f>'DATA MAKLUMAT MURID'!G43</f>
        <v>0</v>
      </c>
      <c r="E43" s="17">
        <f>'DATA MAKLUMAT MURID'!H43</f>
        <v>0</v>
      </c>
      <c r="F43" s="17">
        <f>'DATA MAKLUMAT MURID'!I43</f>
        <v>0</v>
      </c>
      <c r="G43" s="17">
        <f>'DATA MAKLUMAT MURID'!J43</f>
        <v>0</v>
      </c>
      <c r="H43" s="17">
        <f>'DATA MAKLUMAT MURID'!K43</f>
        <v>0</v>
      </c>
      <c r="I43" s="17">
        <f>'DATA MAKLUMAT MURID'!L43</f>
        <v>0</v>
      </c>
      <c r="J43" s="17">
        <f>'DATA MAKLUMAT MURID'!M43</f>
        <v>0</v>
      </c>
      <c r="K43" s="17">
        <f>'DATA MAKLUMAT MURID'!N43</f>
        <v>0</v>
      </c>
      <c r="L43" s="17">
        <f>'DATA MAKLUMAT MURID'!O43</f>
        <v>0</v>
      </c>
      <c r="M43" s="17">
        <f>'DATA MAKLUMAT MURID'!P43</f>
        <v>0</v>
      </c>
      <c r="N43" s="17">
        <f>'DATA MAKLUMAT MURID'!Q43</f>
        <v>0</v>
      </c>
      <c r="O43" s="17">
        <f>'DATA MAKLUMAT MURID'!R43</f>
        <v>0</v>
      </c>
      <c r="P43" s="17">
        <f>'DATA MAKLUMAT MURID'!S43</f>
        <v>0</v>
      </c>
      <c r="Q43" s="17">
        <f>'DATA MAKLUMAT MURID'!T43</f>
        <v>0</v>
      </c>
      <c r="R43" s="17">
        <f>'DATA MAKLUMAT MURID'!U43</f>
        <v>0</v>
      </c>
      <c r="S43" s="17">
        <f>'DATA MAKLUMAT MURID'!V43</f>
        <v>0</v>
      </c>
      <c r="T43" s="17">
        <f>'DATA MAKLUMAT MURID'!W43</f>
        <v>0</v>
      </c>
      <c r="U43" s="17">
        <f>'DATA MAKLUMAT MURID'!X43</f>
        <v>0</v>
      </c>
      <c r="V43" s="17">
        <f>'DATA MAKLUMAT MURID'!Y43</f>
        <v>0</v>
      </c>
      <c r="W43" s="17">
        <f>'DATA MAKLUMAT MURID'!Z43</f>
        <v>0</v>
      </c>
      <c r="X43" s="17">
        <f>'DATA MAKLUMAT MURID'!AA43</f>
        <v>0</v>
      </c>
      <c r="Y43" s="17"/>
      <c r="Z43" s="8"/>
    </row>
    <row r="44" spans="1:26">
      <c r="A44" s="16">
        <v>35</v>
      </c>
      <c r="B44" s="17">
        <f>'DATA MAKLUMAT MURID'!E44</f>
        <v>0</v>
      </c>
      <c r="C44" s="17">
        <f>'DATA MAKLUMAT MURID'!F44</f>
        <v>0</v>
      </c>
      <c r="D44" s="17">
        <f>'DATA MAKLUMAT MURID'!G44</f>
        <v>0</v>
      </c>
      <c r="E44" s="17">
        <f>'DATA MAKLUMAT MURID'!H44</f>
        <v>0</v>
      </c>
      <c r="F44" s="17">
        <f>'DATA MAKLUMAT MURID'!I44</f>
        <v>0</v>
      </c>
      <c r="G44" s="17">
        <f>'DATA MAKLUMAT MURID'!J44</f>
        <v>0</v>
      </c>
      <c r="H44" s="17">
        <f>'DATA MAKLUMAT MURID'!K44</f>
        <v>0</v>
      </c>
      <c r="I44" s="17">
        <f>'DATA MAKLUMAT MURID'!L44</f>
        <v>0</v>
      </c>
      <c r="J44" s="17">
        <f>'DATA MAKLUMAT MURID'!M44</f>
        <v>0</v>
      </c>
      <c r="K44" s="17">
        <f>'DATA MAKLUMAT MURID'!N44</f>
        <v>0</v>
      </c>
      <c r="L44" s="17">
        <f>'DATA MAKLUMAT MURID'!O44</f>
        <v>0</v>
      </c>
      <c r="M44" s="17">
        <f>'DATA MAKLUMAT MURID'!P44</f>
        <v>0</v>
      </c>
      <c r="N44" s="17">
        <f>'DATA MAKLUMAT MURID'!Q44</f>
        <v>0</v>
      </c>
      <c r="O44" s="17">
        <f>'DATA MAKLUMAT MURID'!R44</f>
        <v>0</v>
      </c>
      <c r="P44" s="17">
        <f>'DATA MAKLUMAT MURID'!S44</f>
        <v>0</v>
      </c>
      <c r="Q44" s="17">
        <f>'DATA MAKLUMAT MURID'!T44</f>
        <v>0</v>
      </c>
      <c r="R44" s="17">
        <f>'DATA MAKLUMAT MURID'!U44</f>
        <v>0</v>
      </c>
      <c r="S44" s="17">
        <f>'DATA MAKLUMAT MURID'!V44</f>
        <v>0</v>
      </c>
      <c r="T44" s="17">
        <f>'DATA MAKLUMAT MURID'!W44</f>
        <v>0</v>
      </c>
      <c r="U44" s="17">
        <f>'DATA MAKLUMAT MURID'!X44</f>
        <v>0</v>
      </c>
      <c r="V44" s="17">
        <f>'DATA MAKLUMAT MURID'!Y44</f>
        <v>0</v>
      </c>
      <c r="W44" s="17">
        <f>'DATA MAKLUMAT MURID'!Z44</f>
        <v>0</v>
      </c>
      <c r="X44" s="17">
        <f>'DATA MAKLUMAT MURID'!AA44</f>
        <v>0</v>
      </c>
      <c r="Y44" s="17"/>
      <c r="Z44" s="8"/>
    </row>
    <row r="45" spans="1:26">
      <c r="A45" s="16">
        <v>36</v>
      </c>
      <c r="B45" s="17">
        <f>'DATA MAKLUMAT MURID'!E45</f>
        <v>0</v>
      </c>
      <c r="C45" s="17">
        <f>'DATA MAKLUMAT MURID'!F45</f>
        <v>0</v>
      </c>
      <c r="D45" s="17">
        <f>'DATA MAKLUMAT MURID'!G45</f>
        <v>0</v>
      </c>
      <c r="E45" s="17">
        <f>'DATA MAKLUMAT MURID'!H45</f>
        <v>0</v>
      </c>
      <c r="F45" s="17">
        <f>'DATA MAKLUMAT MURID'!I45</f>
        <v>0</v>
      </c>
      <c r="G45" s="17">
        <f>'DATA MAKLUMAT MURID'!J45</f>
        <v>0</v>
      </c>
      <c r="H45" s="17">
        <f>'DATA MAKLUMAT MURID'!K45</f>
        <v>0</v>
      </c>
      <c r="I45" s="17">
        <f>'DATA MAKLUMAT MURID'!L45</f>
        <v>0</v>
      </c>
      <c r="J45" s="17">
        <f>'DATA MAKLUMAT MURID'!M45</f>
        <v>0</v>
      </c>
      <c r="K45" s="17">
        <f>'DATA MAKLUMAT MURID'!N45</f>
        <v>0</v>
      </c>
      <c r="L45" s="17">
        <f>'DATA MAKLUMAT MURID'!O45</f>
        <v>0</v>
      </c>
      <c r="M45" s="17">
        <f>'DATA MAKLUMAT MURID'!P45</f>
        <v>0</v>
      </c>
      <c r="N45" s="17">
        <f>'DATA MAKLUMAT MURID'!Q45</f>
        <v>0</v>
      </c>
      <c r="O45" s="17">
        <f>'DATA MAKLUMAT MURID'!R45</f>
        <v>0</v>
      </c>
      <c r="P45" s="17">
        <f>'DATA MAKLUMAT MURID'!S45</f>
        <v>0</v>
      </c>
      <c r="Q45" s="17">
        <f>'DATA MAKLUMAT MURID'!T45</f>
        <v>0</v>
      </c>
      <c r="R45" s="17">
        <f>'DATA MAKLUMAT MURID'!U45</f>
        <v>0</v>
      </c>
      <c r="S45" s="17">
        <f>'DATA MAKLUMAT MURID'!V45</f>
        <v>0</v>
      </c>
      <c r="T45" s="17">
        <f>'DATA MAKLUMAT MURID'!W45</f>
        <v>0</v>
      </c>
      <c r="U45" s="17">
        <f>'DATA MAKLUMAT MURID'!X45</f>
        <v>0</v>
      </c>
      <c r="V45" s="17">
        <f>'DATA MAKLUMAT MURID'!Y45</f>
        <v>0</v>
      </c>
      <c r="W45" s="17">
        <f>'DATA MAKLUMAT MURID'!Z45</f>
        <v>0</v>
      </c>
      <c r="X45" s="17">
        <f>'DATA MAKLUMAT MURID'!AA45</f>
        <v>0</v>
      </c>
      <c r="Y45" s="17"/>
      <c r="Z45" s="8"/>
    </row>
    <row r="46" spans="1:26">
      <c r="A46" s="16">
        <v>37</v>
      </c>
      <c r="B46" s="17">
        <f>'DATA MAKLUMAT MURID'!E46</f>
        <v>0</v>
      </c>
      <c r="C46" s="17">
        <f>'DATA MAKLUMAT MURID'!F46</f>
        <v>0</v>
      </c>
      <c r="D46" s="17">
        <f>'DATA MAKLUMAT MURID'!G46</f>
        <v>0</v>
      </c>
      <c r="E46" s="17">
        <f>'DATA MAKLUMAT MURID'!H46</f>
        <v>0</v>
      </c>
      <c r="F46" s="17">
        <f>'DATA MAKLUMAT MURID'!I46</f>
        <v>0</v>
      </c>
      <c r="G46" s="17">
        <f>'DATA MAKLUMAT MURID'!J46</f>
        <v>0</v>
      </c>
      <c r="H46" s="17">
        <f>'DATA MAKLUMAT MURID'!K46</f>
        <v>0</v>
      </c>
      <c r="I46" s="17">
        <f>'DATA MAKLUMAT MURID'!L46</f>
        <v>0</v>
      </c>
      <c r="J46" s="17">
        <f>'DATA MAKLUMAT MURID'!M46</f>
        <v>0</v>
      </c>
      <c r="K46" s="17">
        <f>'DATA MAKLUMAT MURID'!N46</f>
        <v>0</v>
      </c>
      <c r="L46" s="17">
        <f>'DATA MAKLUMAT MURID'!O46</f>
        <v>0</v>
      </c>
      <c r="M46" s="17">
        <f>'DATA MAKLUMAT MURID'!P46</f>
        <v>0</v>
      </c>
      <c r="N46" s="17">
        <f>'DATA MAKLUMAT MURID'!Q46</f>
        <v>0</v>
      </c>
      <c r="O46" s="17">
        <f>'DATA MAKLUMAT MURID'!R46</f>
        <v>0</v>
      </c>
      <c r="P46" s="17">
        <f>'DATA MAKLUMAT MURID'!S46</f>
        <v>0</v>
      </c>
      <c r="Q46" s="17">
        <f>'DATA MAKLUMAT MURID'!T46</f>
        <v>0</v>
      </c>
      <c r="R46" s="17">
        <f>'DATA MAKLUMAT MURID'!U46</f>
        <v>0</v>
      </c>
      <c r="S46" s="17">
        <f>'DATA MAKLUMAT MURID'!V46</f>
        <v>0</v>
      </c>
      <c r="T46" s="17">
        <f>'DATA MAKLUMAT MURID'!W46</f>
        <v>0</v>
      </c>
      <c r="U46" s="17">
        <f>'DATA MAKLUMAT MURID'!X46</f>
        <v>0</v>
      </c>
      <c r="V46" s="17">
        <f>'DATA MAKLUMAT MURID'!Y46</f>
        <v>0</v>
      </c>
      <c r="W46" s="17">
        <f>'DATA MAKLUMAT MURID'!Z46</f>
        <v>0</v>
      </c>
      <c r="X46" s="17">
        <f>'DATA MAKLUMAT MURID'!AA46</f>
        <v>0</v>
      </c>
      <c r="Y46" s="17"/>
      <c r="Z46" s="8"/>
    </row>
    <row r="47" spans="1:26">
      <c r="A47" s="16">
        <v>38</v>
      </c>
      <c r="B47" s="17">
        <f>'DATA MAKLUMAT MURID'!E47</f>
        <v>0</v>
      </c>
      <c r="C47" s="17">
        <f>'DATA MAKLUMAT MURID'!F47</f>
        <v>0</v>
      </c>
      <c r="D47" s="17">
        <f>'DATA MAKLUMAT MURID'!G47</f>
        <v>0</v>
      </c>
      <c r="E47" s="17">
        <f>'DATA MAKLUMAT MURID'!H47</f>
        <v>0</v>
      </c>
      <c r="F47" s="17">
        <f>'DATA MAKLUMAT MURID'!I47</f>
        <v>0</v>
      </c>
      <c r="G47" s="17">
        <f>'DATA MAKLUMAT MURID'!J47</f>
        <v>0</v>
      </c>
      <c r="H47" s="17">
        <f>'DATA MAKLUMAT MURID'!K47</f>
        <v>0</v>
      </c>
      <c r="I47" s="17">
        <f>'DATA MAKLUMAT MURID'!L47</f>
        <v>0</v>
      </c>
      <c r="J47" s="17">
        <f>'DATA MAKLUMAT MURID'!M47</f>
        <v>0</v>
      </c>
      <c r="K47" s="17">
        <f>'DATA MAKLUMAT MURID'!N47</f>
        <v>0</v>
      </c>
      <c r="L47" s="17">
        <f>'DATA MAKLUMAT MURID'!O47</f>
        <v>0</v>
      </c>
      <c r="M47" s="17">
        <f>'DATA MAKLUMAT MURID'!P47</f>
        <v>0</v>
      </c>
      <c r="N47" s="17">
        <f>'DATA MAKLUMAT MURID'!Q47</f>
        <v>0</v>
      </c>
      <c r="O47" s="17">
        <f>'DATA MAKLUMAT MURID'!R47</f>
        <v>0</v>
      </c>
      <c r="P47" s="17">
        <f>'DATA MAKLUMAT MURID'!S47</f>
        <v>0</v>
      </c>
      <c r="Q47" s="17">
        <f>'DATA MAKLUMAT MURID'!T47</f>
        <v>0</v>
      </c>
      <c r="R47" s="17">
        <f>'DATA MAKLUMAT MURID'!U47</f>
        <v>0</v>
      </c>
      <c r="S47" s="17">
        <f>'DATA MAKLUMAT MURID'!V47</f>
        <v>0</v>
      </c>
      <c r="T47" s="17">
        <f>'DATA MAKLUMAT MURID'!W47</f>
        <v>0</v>
      </c>
      <c r="U47" s="17">
        <f>'DATA MAKLUMAT MURID'!X47</f>
        <v>0</v>
      </c>
      <c r="V47" s="17">
        <f>'DATA MAKLUMAT MURID'!Y47</f>
        <v>0</v>
      </c>
      <c r="W47" s="17">
        <f>'DATA MAKLUMAT MURID'!Z47</f>
        <v>0</v>
      </c>
      <c r="X47" s="17">
        <f>'DATA MAKLUMAT MURID'!AA47</f>
        <v>0</v>
      </c>
      <c r="Y47" s="17"/>
      <c r="Z47" s="8"/>
    </row>
    <row r="48" spans="1:26">
      <c r="A48" s="16">
        <v>39</v>
      </c>
      <c r="B48" s="17">
        <f>'DATA MAKLUMAT MURID'!E48</f>
        <v>0</v>
      </c>
      <c r="C48" s="17">
        <f>'DATA MAKLUMAT MURID'!F48</f>
        <v>0</v>
      </c>
      <c r="D48" s="17">
        <f>'DATA MAKLUMAT MURID'!G48</f>
        <v>0</v>
      </c>
      <c r="E48" s="17">
        <f>'DATA MAKLUMAT MURID'!H48</f>
        <v>0</v>
      </c>
      <c r="F48" s="17">
        <f>'DATA MAKLUMAT MURID'!I48</f>
        <v>0</v>
      </c>
      <c r="G48" s="17">
        <f>'DATA MAKLUMAT MURID'!J48</f>
        <v>0</v>
      </c>
      <c r="H48" s="17">
        <f>'DATA MAKLUMAT MURID'!K48</f>
        <v>0</v>
      </c>
      <c r="I48" s="17">
        <f>'DATA MAKLUMAT MURID'!L48</f>
        <v>0</v>
      </c>
      <c r="J48" s="17">
        <f>'DATA MAKLUMAT MURID'!M48</f>
        <v>0</v>
      </c>
      <c r="K48" s="17">
        <f>'DATA MAKLUMAT MURID'!N48</f>
        <v>0</v>
      </c>
      <c r="L48" s="17">
        <f>'DATA MAKLUMAT MURID'!O48</f>
        <v>0</v>
      </c>
      <c r="M48" s="17">
        <f>'DATA MAKLUMAT MURID'!P48</f>
        <v>0</v>
      </c>
      <c r="N48" s="17">
        <f>'DATA MAKLUMAT MURID'!Q48</f>
        <v>0</v>
      </c>
      <c r="O48" s="17">
        <f>'DATA MAKLUMAT MURID'!R48</f>
        <v>0</v>
      </c>
      <c r="P48" s="17">
        <f>'DATA MAKLUMAT MURID'!S48</f>
        <v>0</v>
      </c>
      <c r="Q48" s="17">
        <f>'DATA MAKLUMAT MURID'!T48</f>
        <v>0</v>
      </c>
      <c r="R48" s="17">
        <f>'DATA MAKLUMAT MURID'!U48</f>
        <v>0</v>
      </c>
      <c r="S48" s="17">
        <f>'DATA MAKLUMAT MURID'!V48</f>
        <v>0</v>
      </c>
      <c r="T48" s="17">
        <f>'DATA MAKLUMAT MURID'!W48</f>
        <v>0</v>
      </c>
      <c r="U48" s="17">
        <f>'DATA MAKLUMAT MURID'!X48</f>
        <v>0</v>
      </c>
      <c r="V48" s="17">
        <f>'DATA MAKLUMAT MURID'!Y48</f>
        <v>0</v>
      </c>
      <c r="W48" s="17">
        <f>'DATA MAKLUMAT MURID'!Z48</f>
        <v>0</v>
      </c>
      <c r="X48" s="17">
        <f>'DATA MAKLUMAT MURID'!AA48</f>
        <v>0</v>
      </c>
      <c r="Y48" s="17"/>
      <c r="Z48" s="8"/>
    </row>
    <row r="49" spans="1:26">
      <c r="A49" s="16">
        <v>40</v>
      </c>
      <c r="B49" s="17">
        <f>'DATA MAKLUMAT MURID'!E49</f>
        <v>0</v>
      </c>
      <c r="C49" s="17">
        <f>'DATA MAKLUMAT MURID'!F49</f>
        <v>0</v>
      </c>
      <c r="D49" s="17">
        <f>'DATA MAKLUMAT MURID'!G49</f>
        <v>0</v>
      </c>
      <c r="E49" s="17">
        <f>'DATA MAKLUMAT MURID'!H49</f>
        <v>0</v>
      </c>
      <c r="F49" s="17">
        <f>'DATA MAKLUMAT MURID'!I49</f>
        <v>0</v>
      </c>
      <c r="G49" s="17">
        <f>'DATA MAKLUMAT MURID'!J49</f>
        <v>0</v>
      </c>
      <c r="H49" s="17">
        <f>'DATA MAKLUMAT MURID'!K49</f>
        <v>0</v>
      </c>
      <c r="I49" s="17">
        <f>'DATA MAKLUMAT MURID'!L49</f>
        <v>0</v>
      </c>
      <c r="J49" s="17">
        <f>'DATA MAKLUMAT MURID'!M49</f>
        <v>0</v>
      </c>
      <c r="K49" s="17">
        <f>'DATA MAKLUMAT MURID'!N49</f>
        <v>0</v>
      </c>
      <c r="L49" s="17">
        <f>'DATA MAKLUMAT MURID'!O49</f>
        <v>0</v>
      </c>
      <c r="M49" s="17">
        <f>'DATA MAKLUMAT MURID'!P49</f>
        <v>0</v>
      </c>
      <c r="N49" s="17">
        <f>'DATA MAKLUMAT MURID'!Q49</f>
        <v>0</v>
      </c>
      <c r="O49" s="17">
        <f>'DATA MAKLUMAT MURID'!R49</f>
        <v>0</v>
      </c>
      <c r="P49" s="17">
        <f>'DATA MAKLUMAT MURID'!S49</f>
        <v>0</v>
      </c>
      <c r="Q49" s="17">
        <f>'DATA MAKLUMAT MURID'!T49</f>
        <v>0</v>
      </c>
      <c r="R49" s="17">
        <f>'DATA MAKLUMAT MURID'!U49</f>
        <v>0</v>
      </c>
      <c r="S49" s="17">
        <f>'DATA MAKLUMAT MURID'!V49</f>
        <v>0</v>
      </c>
      <c r="T49" s="17">
        <f>'DATA MAKLUMAT MURID'!W49</f>
        <v>0</v>
      </c>
      <c r="U49" s="17">
        <f>'DATA MAKLUMAT MURID'!X49</f>
        <v>0</v>
      </c>
      <c r="V49" s="17">
        <f>'DATA MAKLUMAT MURID'!Y49</f>
        <v>0</v>
      </c>
      <c r="W49" s="17">
        <f>'DATA MAKLUMAT MURID'!Z49</f>
        <v>0</v>
      </c>
      <c r="X49" s="17">
        <f>'DATA MAKLUMAT MURID'!AA49</f>
        <v>0</v>
      </c>
      <c r="Y49" s="17"/>
      <c r="Z49" s="8"/>
    </row>
    <row r="50" spans="1:26">
      <c r="A50" s="16">
        <v>41</v>
      </c>
      <c r="B50" s="17">
        <f>'DATA MAKLUMAT MURID'!E50</f>
        <v>0</v>
      </c>
      <c r="C50" s="17">
        <f>'DATA MAKLUMAT MURID'!F50</f>
        <v>0</v>
      </c>
      <c r="D50" s="17">
        <f>'DATA MAKLUMAT MURID'!G50</f>
        <v>0</v>
      </c>
      <c r="E50" s="17">
        <f>'DATA MAKLUMAT MURID'!H50</f>
        <v>0</v>
      </c>
      <c r="F50" s="17">
        <f>'DATA MAKLUMAT MURID'!I50</f>
        <v>0</v>
      </c>
      <c r="G50" s="17">
        <f>'DATA MAKLUMAT MURID'!J50</f>
        <v>0</v>
      </c>
      <c r="H50" s="17">
        <f>'DATA MAKLUMAT MURID'!K50</f>
        <v>0</v>
      </c>
      <c r="I50" s="17">
        <f>'DATA MAKLUMAT MURID'!L50</f>
        <v>0</v>
      </c>
      <c r="J50" s="17">
        <f>'DATA MAKLUMAT MURID'!M50</f>
        <v>0</v>
      </c>
      <c r="K50" s="17">
        <f>'DATA MAKLUMAT MURID'!N50</f>
        <v>0</v>
      </c>
      <c r="L50" s="17">
        <f>'DATA MAKLUMAT MURID'!O50</f>
        <v>0</v>
      </c>
      <c r="M50" s="17">
        <f>'DATA MAKLUMAT MURID'!P50</f>
        <v>0</v>
      </c>
      <c r="N50" s="17">
        <f>'DATA MAKLUMAT MURID'!Q50</f>
        <v>0</v>
      </c>
      <c r="O50" s="17">
        <f>'DATA MAKLUMAT MURID'!R50</f>
        <v>0</v>
      </c>
      <c r="P50" s="17">
        <f>'DATA MAKLUMAT MURID'!S50</f>
        <v>0</v>
      </c>
      <c r="Q50" s="17">
        <f>'DATA MAKLUMAT MURID'!T50</f>
        <v>0</v>
      </c>
      <c r="R50" s="17">
        <f>'DATA MAKLUMAT MURID'!U50</f>
        <v>0</v>
      </c>
      <c r="S50" s="17">
        <f>'DATA MAKLUMAT MURID'!V50</f>
        <v>0</v>
      </c>
      <c r="T50" s="17">
        <f>'DATA MAKLUMAT MURID'!W50</f>
        <v>0</v>
      </c>
      <c r="U50" s="17">
        <f>'DATA MAKLUMAT MURID'!X50</f>
        <v>0</v>
      </c>
      <c r="V50" s="17">
        <f>'DATA MAKLUMAT MURID'!Y50</f>
        <v>0</v>
      </c>
      <c r="W50" s="17">
        <f>'DATA MAKLUMAT MURID'!Z50</f>
        <v>0</v>
      </c>
      <c r="X50" s="17">
        <f>'DATA MAKLUMAT MURID'!AA50</f>
        <v>0</v>
      </c>
      <c r="Y50" s="17"/>
      <c r="Z50" s="8"/>
    </row>
    <row r="51" spans="1:26">
      <c r="A51" s="16">
        <v>42</v>
      </c>
      <c r="B51" s="17">
        <f>'DATA MAKLUMAT MURID'!E51</f>
        <v>0</v>
      </c>
      <c r="C51" s="17">
        <f>'DATA MAKLUMAT MURID'!F51</f>
        <v>0</v>
      </c>
      <c r="D51" s="17">
        <f>'DATA MAKLUMAT MURID'!G51</f>
        <v>0</v>
      </c>
      <c r="E51" s="17">
        <f>'DATA MAKLUMAT MURID'!H51</f>
        <v>0</v>
      </c>
      <c r="F51" s="17">
        <f>'DATA MAKLUMAT MURID'!I51</f>
        <v>0</v>
      </c>
      <c r="G51" s="17">
        <f>'DATA MAKLUMAT MURID'!J51</f>
        <v>0</v>
      </c>
      <c r="H51" s="17">
        <f>'DATA MAKLUMAT MURID'!K51</f>
        <v>0</v>
      </c>
      <c r="I51" s="17">
        <f>'DATA MAKLUMAT MURID'!L51</f>
        <v>0</v>
      </c>
      <c r="J51" s="17">
        <f>'DATA MAKLUMAT MURID'!M51</f>
        <v>0</v>
      </c>
      <c r="K51" s="17">
        <f>'DATA MAKLUMAT MURID'!N51</f>
        <v>0</v>
      </c>
      <c r="L51" s="17">
        <f>'DATA MAKLUMAT MURID'!O51</f>
        <v>0</v>
      </c>
      <c r="M51" s="17">
        <f>'DATA MAKLUMAT MURID'!P51</f>
        <v>0</v>
      </c>
      <c r="N51" s="17">
        <f>'DATA MAKLUMAT MURID'!Q51</f>
        <v>0</v>
      </c>
      <c r="O51" s="17">
        <f>'DATA MAKLUMAT MURID'!R51</f>
        <v>0</v>
      </c>
      <c r="P51" s="17">
        <f>'DATA MAKLUMAT MURID'!S51</f>
        <v>0</v>
      </c>
      <c r="Q51" s="17">
        <f>'DATA MAKLUMAT MURID'!T51</f>
        <v>0</v>
      </c>
      <c r="R51" s="17">
        <f>'DATA MAKLUMAT MURID'!U51</f>
        <v>0</v>
      </c>
      <c r="S51" s="17">
        <f>'DATA MAKLUMAT MURID'!V51</f>
        <v>0</v>
      </c>
      <c r="T51" s="17">
        <f>'DATA MAKLUMAT MURID'!W51</f>
        <v>0</v>
      </c>
      <c r="U51" s="17">
        <f>'DATA MAKLUMAT MURID'!X51</f>
        <v>0</v>
      </c>
      <c r="V51" s="17">
        <f>'DATA MAKLUMAT MURID'!Y51</f>
        <v>0</v>
      </c>
      <c r="W51" s="17">
        <f>'DATA MAKLUMAT MURID'!Z51</f>
        <v>0</v>
      </c>
      <c r="X51" s="17">
        <f>'DATA MAKLUMAT MURID'!AA51</f>
        <v>0</v>
      </c>
      <c r="Y51" s="17"/>
      <c r="Z51" s="8"/>
    </row>
    <row r="52" spans="1:26">
      <c r="A52" s="16">
        <v>43</v>
      </c>
      <c r="B52" s="17">
        <f>'DATA MAKLUMAT MURID'!E52</f>
        <v>0</v>
      </c>
      <c r="C52" s="17">
        <f>'DATA MAKLUMAT MURID'!F52</f>
        <v>0</v>
      </c>
      <c r="D52" s="17">
        <f>'DATA MAKLUMAT MURID'!G52</f>
        <v>0</v>
      </c>
      <c r="E52" s="17">
        <f>'DATA MAKLUMAT MURID'!H52</f>
        <v>0</v>
      </c>
      <c r="F52" s="17">
        <f>'DATA MAKLUMAT MURID'!I52</f>
        <v>0</v>
      </c>
      <c r="G52" s="17">
        <f>'DATA MAKLUMAT MURID'!J52</f>
        <v>0</v>
      </c>
      <c r="H52" s="17">
        <f>'DATA MAKLUMAT MURID'!K52</f>
        <v>0</v>
      </c>
      <c r="I52" s="17">
        <f>'DATA MAKLUMAT MURID'!L52</f>
        <v>0</v>
      </c>
      <c r="J52" s="17">
        <f>'DATA MAKLUMAT MURID'!M52</f>
        <v>0</v>
      </c>
      <c r="K52" s="17">
        <f>'DATA MAKLUMAT MURID'!N52</f>
        <v>0</v>
      </c>
      <c r="L52" s="17">
        <f>'DATA MAKLUMAT MURID'!O52</f>
        <v>0</v>
      </c>
      <c r="M52" s="17">
        <f>'DATA MAKLUMAT MURID'!P52</f>
        <v>0</v>
      </c>
      <c r="N52" s="17">
        <f>'DATA MAKLUMAT MURID'!Q52</f>
        <v>0</v>
      </c>
      <c r="O52" s="17">
        <f>'DATA MAKLUMAT MURID'!R52</f>
        <v>0</v>
      </c>
      <c r="P52" s="17">
        <f>'DATA MAKLUMAT MURID'!S52</f>
        <v>0</v>
      </c>
      <c r="Q52" s="17">
        <f>'DATA MAKLUMAT MURID'!T52</f>
        <v>0</v>
      </c>
      <c r="R52" s="17">
        <f>'DATA MAKLUMAT MURID'!U52</f>
        <v>0</v>
      </c>
      <c r="S52" s="17">
        <f>'DATA MAKLUMAT MURID'!V52</f>
        <v>0</v>
      </c>
      <c r="T52" s="17">
        <f>'DATA MAKLUMAT MURID'!W52</f>
        <v>0</v>
      </c>
      <c r="U52" s="17">
        <f>'DATA MAKLUMAT MURID'!X52</f>
        <v>0</v>
      </c>
      <c r="V52" s="17">
        <f>'DATA MAKLUMAT MURID'!Y52</f>
        <v>0</v>
      </c>
      <c r="W52" s="17">
        <f>'DATA MAKLUMAT MURID'!Z52</f>
        <v>0</v>
      </c>
      <c r="X52" s="17">
        <f>'DATA MAKLUMAT MURID'!AA52</f>
        <v>0</v>
      </c>
      <c r="Y52" s="17"/>
      <c r="Z52" s="8"/>
    </row>
    <row r="53" spans="1:26">
      <c r="A53" s="16">
        <v>44</v>
      </c>
      <c r="B53" s="17">
        <f>'DATA MAKLUMAT MURID'!E53</f>
        <v>0</v>
      </c>
      <c r="C53" s="17">
        <f>'DATA MAKLUMAT MURID'!F53</f>
        <v>0</v>
      </c>
      <c r="D53" s="17">
        <f>'DATA MAKLUMAT MURID'!G53</f>
        <v>0</v>
      </c>
      <c r="E53" s="17">
        <f>'DATA MAKLUMAT MURID'!H53</f>
        <v>0</v>
      </c>
      <c r="F53" s="17">
        <f>'DATA MAKLUMAT MURID'!I53</f>
        <v>0</v>
      </c>
      <c r="G53" s="17">
        <f>'DATA MAKLUMAT MURID'!J53</f>
        <v>0</v>
      </c>
      <c r="H53" s="17">
        <f>'DATA MAKLUMAT MURID'!K53</f>
        <v>0</v>
      </c>
      <c r="I53" s="17">
        <f>'DATA MAKLUMAT MURID'!L53</f>
        <v>0</v>
      </c>
      <c r="J53" s="17">
        <f>'DATA MAKLUMAT MURID'!M53</f>
        <v>0</v>
      </c>
      <c r="K53" s="17">
        <f>'DATA MAKLUMAT MURID'!N53</f>
        <v>0</v>
      </c>
      <c r="L53" s="17">
        <f>'DATA MAKLUMAT MURID'!O53</f>
        <v>0</v>
      </c>
      <c r="M53" s="17">
        <f>'DATA MAKLUMAT MURID'!P53</f>
        <v>0</v>
      </c>
      <c r="N53" s="17">
        <f>'DATA MAKLUMAT MURID'!Q53</f>
        <v>0</v>
      </c>
      <c r="O53" s="17">
        <f>'DATA MAKLUMAT MURID'!R53</f>
        <v>0</v>
      </c>
      <c r="P53" s="17">
        <f>'DATA MAKLUMAT MURID'!S53</f>
        <v>0</v>
      </c>
      <c r="Q53" s="17">
        <f>'DATA MAKLUMAT MURID'!T53</f>
        <v>0</v>
      </c>
      <c r="R53" s="17">
        <f>'DATA MAKLUMAT MURID'!U53</f>
        <v>0</v>
      </c>
      <c r="S53" s="17">
        <f>'DATA MAKLUMAT MURID'!V53</f>
        <v>0</v>
      </c>
      <c r="T53" s="17">
        <f>'DATA MAKLUMAT MURID'!W53</f>
        <v>0</v>
      </c>
      <c r="U53" s="17">
        <f>'DATA MAKLUMAT MURID'!X53</f>
        <v>0</v>
      </c>
      <c r="V53" s="17">
        <f>'DATA MAKLUMAT MURID'!Y53</f>
        <v>0</v>
      </c>
      <c r="W53" s="17">
        <f>'DATA MAKLUMAT MURID'!Z53</f>
        <v>0</v>
      </c>
      <c r="X53" s="17">
        <f>'DATA MAKLUMAT MURID'!AA53</f>
        <v>0</v>
      </c>
      <c r="Y53" s="17"/>
      <c r="Z53" s="8"/>
    </row>
    <row r="54" spans="1:26">
      <c r="A54" s="16">
        <v>45</v>
      </c>
      <c r="B54" s="17">
        <f>'DATA MAKLUMAT MURID'!E54</f>
        <v>0</v>
      </c>
      <c r="C54" s="17">
        <f>'DATA MAKLUMAT MURID'!F54</f>
        <v>0</v>
      </c>
      <c r="D54" s="17">
        <f>'DATA MAKLUMAT MURID'!G54</f>
        <v>0</v>
      </c>
      <c r="E54" s="17">
        <f>'DATA MAKLUMAT MURID'!H54</f>
        <v>0</v>
      </c>
      <c r="F54" s="17">
        <f>'DATA MAKLUMAT MURID'!I54</f>
        <v>0</v>
      </c>
      <c r="G54" s="17">
        <f>'DATA MAKLUMAT MURID'!J54</f>
        <v>0</v>
      </c>
      <c r="H54" s="17">
        <f>'DATA MAKLUMAT MURID'!K54</f>
        <v>0</v>
      </c>
      <c r="I54" s="17">
        <f>'DATA MAKLUMAT MURID'!L54</f>
        <v>0</v>
      </c>
      <c r="J54" s="17">
        <f>'DATA MAKLUMAT MURID'!M54</f>
        <v>0</v>
      </c>
      <c r="K54" s="17">
        <f>'DATA MAKLUMAT MURID'!N54</f>
        <v>0</v>
      </c>
      <c r="L54" s="17">
        <f>'DATA MAKLUMAT MURID'!O54</f>
        <v>0</v>
      </c>
      <c r="M54" s="17">
        <f>'DATA MAKLUMAT MURID'!P54</f>
        <v>0</v>
      </c>
      <c r="N54" s="17">
        <f>'DATA MAKLUMAT MURID'!Q54</f>
        <v>0</v>
      </c>
      <c r="O54" s="17">
        <f>'DATA MAKLUMAT MURID'!R54</f>
        <v>0</v>
      </c>
      <c r="P54" s="17">
        <f>'DATA MAKLUMAT MURID'!S54</f>
        <v>0</v>
      </c>
      <c r="Q54" s="17">
        <f>'DATA MAKLUMAT MURID'!T54</f>
        <v>0</v>
      </c>
      <c r="R54" s="17">
        <f>'DATA MAKLUMAT MURID'!U54</f>
        <v>0</v>
      </c>
      <c r="S54" s="17">
        <f>'DATA MAKLUMAT MURID'!V54</f>
        <v>0</v>
      </c>
      <c r="T54" s="17">
        <f>'DATA MAKLUMAT MURID'!W54</f>
        <v>0</v>
      </c>
      <c r="U54" s="17">
        <f>'DATA MAKLUMAT MURID'!X54</f>
        <v>0</v>
      </c>
      <c r="V54" s="17">
        <f>'DATA MAKLUMAT MURID'!Y54</f>
        <v>0</v>
      </c>
      <c r="W54" s="17">
        <f>'DATA MAKLUMAT MURID'!Z54</f>
        <v>0</v>
      </c>
      <c r="X54" s="17">
        <f>'DATA MAKLUMAT MURID'!AA54</f>
        <v>0</v>
      </c>
      <c r="Y54" s="17"/>
      <c r="Z54" s="8"/>
    </row>
    <row r="55" spans="1:26">
      <c r="A55" s="16">
        <v>46</v>
      </c>
      <c r="B55" s="17">
        <f>'DATA MAKLUMAT MURID'!E55</f>
        <v>0</v>
      </c>
      <c r="C55" s="17">
        <f>'DATA MAKLUMAT MURID'!F55</f>
        <v>0</v>
      </c>
      <c r="D55" s="17">
        <f>'DATA MAKLUMAT MURID'!G55</f>
        <v>0</v>
      </c>
      <c r="E55" s="17">
        <f>'DATA MAKLUMAT MURID'!H55</f>
        <v>0</v>
      </c>
      <c r="F55" s="17">
        <f>'DATA MAKLUMAT MURID'!I55</f>
        <v>0</v>
      </c>
      <c r="G55" s="17">
        <f>'DATA MAKLUMAT MURID'!J55</f>
        <v>0</v>
      </c>
      <c r="H55" s="17">
        <f>'DATA MAKLUMAT MURID'!K55</f>
        <v>0</v>
      </c>
      <c r="I55" s="17">
        <f>'DATA MAKLUMAT MURID'!L55</f>
        <v>0</v>
      </c>
      <c r="J55" s="17">
        <f>'DATA MAKLUMAT MURID'!M55</f>
        <v>0</v>
      </c>
      <c r="K55" s="17">
        <f>'DATA MAKLUMAT MURID'!N55</f>
        <v>0</v>
      </c>
      <c r="L55" s="17">
        <f>'DATA MAKLUMAT MURID'!O55</f>
        <v>0</v>
      </c>
      <c r="M55" s="17">
        <f>'DATA MAKLUMAT MURID'!P55</f>
        <v>0</v>
      </c>
      <c r="N55" s="17">
        <f>'DATA MAKLUMAT MURID'!Q55</f>
        <v>0</v>
      </c>
      <c r="O55" s="17">
        <f>'DATA MAKLUMAT MURID'!R55</f>
        <v>0</v>
      </c>
      <c r="P55" s="17">
        <f>'DATA MAKLUMAT MURID'!S55</f>
        <v>0</v>
      </c>
      <c r="Q55" s="17">
        <f>'DATA MAKLUMAT MURID'!T55</f>
        <v>0</v>
      </c>
      <c r="R55" s="17">
        <f>'DATA MAKLUMAT MURID'!U55</f>
        <v>0</v>
      </c>
      <c r="S55" s="17">
        <f>'DATA MAKLUMAT MURID'!V55</f>
        <v>0</v>
      </c>
      <c r="T55" s="17">
        <f>'DATA MAKLUMAT MURID'!W55</f>
        <v>0</v>
      </c>
      <c r="U55" s="17">
        <f>'DATA MAKLUMAT MURID'!X55</f>
        <v>0</v>
      </c>
      <c r="V55" s="17">
        <f>'DATA MAKLUMAT MURID'!Y55</f>
        <v>0</v>
      </c>
      <c r="W55" s="17">
        <f>'DATA MAKLUMAT MURID'!Z55</f>
        <v>0</v>
      </c>
      <c r="X55" s="17">
        <f>'DATA MAKLUMAT MURID'!AA55</f>
        <v>0</v>
      </c>
      <c r="Y55" s="17"/>
      <c r="Z55" s="8"/>
    </row>
    <row r="56" spans="1:26">
      <c r="A56" s="16">
        <v>47</v>
      </c>
      <c r="B56" s="17">
        <f>'DATA MAKLUMAT MURID'!E56</f>
        <v>0</v>
      </c>
      <c r="C56" s="17">
        <f>'DATA MAKLUMAT MURID'!F56</f>
        <v>0</v>
      </c>
      <c r="D56" s="17">
        <f>'DATA MAKLUMAT MURID'!G56</f>
        <v>0</v>
      </c>
      <c r="E56" s="17">
        <f>'DATA MAKLUMAT MURID'!H56</f>
        <v>0</v>
      </c>
      <c r="F56" s="17">
        <f>'DATA MAKLUMAT MURID'!I56</f>
        <v>0</v>
      </c>
      <c r="G56" s="17">
        <f>'DATA MAKLUMAT MURID'!J56</f>
        <v>0</v>
      </c>
      <c r="H56" s="17">
        <f>'DATA MAKLUMAT MURID'!K56</f>
        <v>0</v>
      </c>
      <c r="I56" s="17">
        <f>'DATA MAKLUMAT MURID'!L56</f>
        <v>0</v>
      </c>
      <c r="J56" s="17">
        <f>'DATA MAKLUMAT MURID'!M56</f>
        <v>0</v>
      </c>
      <c r="K56" s="17">
        <f>'DATA MAKLUMAT MURID'!N56</f>
        <v>0</v>
      </c>
      <c r="L56" s="17">
        <f>'DATA MAKLUMAT MURID'!O56</f>
        <v>0</v>
      </c>
      <c r="M56" s="17">
        <f>'DATA MAKLUMAT MURID'!P56</f>
        <v>0</v>
      </c>
      <c r="N56" s="17">
        <f>'DATA MAKLUMAT MURID'!Q56</f>
        <v>0</v>
      </c>
      <c r="O56" s="17">
        <f>'DATA MAKLUMAT MURID'!R56</f>
        <v>0</v>
      </c>
      <c r="P56" s="17">
        <f>'DATA MAKLUMAT MURID'!S56</f>
        <v>0</v>
      </c>
      <c r="Q56" s="17">
        <f>'DATA MAKLUMAT MURID'!T56</f>
        <v>0</v>
      </c>
      <c r="R56" s="17">
        <f>'DATA MAKLUMAT MURID'!U56</f>
        <v>0</v>
      </c>
      <c r="S56" s="17">
        <f>'DATA MAKLUMAT MURID'!V56</f>
        <v>0</v>
      </c>
      <c r="T56" s="17">
        <f>'DATA MAKLUMAT MURID'!W56</f>
        <v>0</v>
      </c>
      <c r="U56" s="17">
        <f>'DATA MAKLUMAT MURID'!X56</f>
        <v>0</v>
      </c>
      <c r="V56" s="17">
        <f>'DATA MAKLUMAT MURID'!Y56</f>
        <v>0</v>
      </c>
      <c r="W56" s="17">
        <f>'DATA MAKLUMAT MURID'!Z56</f>
        <v>0</v>
      </c>
      <c r="X56" s="17">
        <f>'DATA MAKLUMAT MURID'!AA56</f>
        <v>0</v>
      </c>
      <c r="Y56" s="17"/>
      <c r="Z56" s="8"/>
    </row>
    <row r="57" spans="1:26">
      <c r="A57" s="16">
        <v>48</v>
      </c>
      <c r="B57" s="17">
        <f>'DATA MAKLUMAT MURID'!E57</f>
        <v>0</v>
      </c>
      <c r="C57" s="17">
        <f>'DATA MAKLUMAT MURID'!F57</f>
        <v>0</v>
      </c>
      <c r="D57" s="17">
        <f>'DATA MAKLUMAT MURID'!G57</f>
        <v>0</v>
      </c>
      <c r="E57" s="17">
        <f>'DATA MAKLUMAT MURID'!H57</f>
        <v>0</v>
      </c>
      <c r="F57" s="17">
        <f>'DATA MAKLUMAT MURID'!I57</f>
        <v>0</v>
      </c>
      <c r="G57" s="17">
        <f>'DATA MAKLUMAT MURID'!J57</f>
        <v>0</v>
      </c>
      <c r="H57" s="17">
        <f>'DATA MAKLUMAT MURID'!K57</f>
        <v>0</v>
      </c>
      <c r="I57" s="17">
        <f>'DATA MAKLUMAT MURID'!L57</f>
        <v>0</v>
      </c>
      <c r="J57" s="17">
        <f>'DATA MAKLUMAT MURID'!M57</f>
        <v>0</v>
      </c>
      <c r="K57" s="17">
        <f>'DATA MAKLUMAT MURID'!N57</f>
        <v>0</v>
      </c>
      <c r="L57" s="17">
        <f>'DATA MAKLUMAT MURID'!O57</f>
        <v>0</v>
      </c>
      <c r="M57" s="17">
        <f>'DATA MAKLUMAT MURID'!P57</f>
        <v>0</v>
      </c>
      <c r="N57" s="17">
        <f>'DATA MAKLUMAT MURID'!Q57</f>
        <v>0</v>
      </c>
      <c r="O57" s="17">
        <f>'DATA MAKLUMAT MURID'!R57</f>
        <v>0</v>
      </c>
      <c r="P57" s="17">
        <f>'DATA MAKLUMAT MURID'!S57</f>
        <v>0</v>
      </c>
      <c r="Q57" s="17">
        <f>'DATA MAKLUMAT MURID'!T57</f>
        <v>0</v>
      </c>
      <c r="R57" s="17">
        <f>'DATA MAKLUMAT MURID'!U57</f>
        <v>0</v>
      </c>
      <c r="S57" s="17">
        <f>'DATA MAKLUMAT MURID'!V57</f>
        <v>0</v>
      </c>
      <c r="T57" s="17">
        <f>'DATA MAKLUMAT MURID'!W57</f>
        <v>0</v>
      </c>
      <c r="U57" s="17">
        <f>'DATA MAKLUMAT MURID'!X57</f>
        <v>0</v>
      </c>
      <c r="V57" s="17">
        <f>'DATA MAKLUMAT MURID'!Y57</f>
        <v>0</v>
      </c>
      <c r="W57" s="17">
        <f>'DATA MAKLUMAT MURID'!Z57</f>
        <v>0</v>
      </c>
      <c r="X57" s="17">
        <f>'DATA MAKLUMAT MURID'!AA57</f>
        <v>0</v>
      </c>
      <c r="Y57" s="17"/>
      <c r="Z57" s="8"/>
    </row>
    <row r="58" spans="1:26">
      <c r="A58" s="16">
        <v>49</v>
      </c>
      <c r="B58" s="17">
        <f>'DATA MAKLUMAT MURID'!E58</f>
        <v>0</v>
      </c>
      <c r="C58" s="17">
        <f>'DATA MAKLUMAT MURID'!F58</f>
        <v>0</v>
      </c>
      <c r="D58" s="17">
        <f>'DATA MAKLUMAT MURID'!G58</f>
        <v>0</v>
      </c>
      <c r="E58" s="17">
        <f>'DATA MAKLUMAT MURID'!H58</f>
        <v>0</v>
      </c>
      <c r="F58" s="17">
        <f>'DATA MAKLUMAT MURID'!I58</f>
        <v>0</v>
      </c>
      <c r="G58" s="17">
        <f>'DATA MAKLUMAT MURID'!J58</f>
        <v>0</v>
      </c>
      <c r="H58" s="17">
        <f>'DATA MAKLUMAT MURID'!K58</f>
        <v>0</v>
      </c>
      <c r="I58" s="17">
        <f>'DATA MAKLUMAT MURID'!L58</f>
        <v>0</v>
      </c>
      <c r="J58" s="17">
        <f>'DATA MAKLUMAT MURID'!M58</f>
        <v>0</v>
      </c>
      <c r="K58" s="17">
        <f>'DATA MAKLUMAT MURID'!N58</f>
        <v>0</v>
      </c>
      <c r="L58" s="17">
        <f>'DATA MAKLUMAT MURID'!O58</f>
        <v>0</v>
      </c>
      <c r="M58" s="17">
        <f>'DATA MAKLUMAT MURID'!P58</f>
        <v>0</v>
      </c>
      <c r="N58" s="17">
        <f>'DATA MAKLUMAT MURID'!Q58</f>
        <v>0</v>
      </c>
      <c r="O58" s="17">
        <f>'DATA MAKLUMAT MURID'!R58</f>
        <v>0</v>
      </c>
      <c r="P58" s="17">
        <f>'DATA MAKLUMAT MURID'!S58</f>
        <v>0</v>
      </c>
      <c r="Q58" s="17">
        <f>'DATA MAKLUMAT MURID'!T58</f>
        <v>0</v>
      </c>
      <c r="R58" s="17">
        <f>'DATA MAKLUMAT MURID'!U58</f>
        <v>0</v>
      </c>
      <c r="S58" s="17">
        <f>'DATA MAKLUMAT MURID'!V58</f>
        <v>0</v>
      </c>
      <c r="T58" s="17">
        <f>'DATA MAKLUMAT MURID'!W58</f>
        <v>0</v>
      </c>
      <c r="U58" s="17">
        <f>'DATA MAKLUMAT MURID'!X58</f>
        <v>0</v>
      </c>
      <c r="V58" s="17">
        <f>'DATA MAKLUMAT MURID'!Y58</f>
        <v>0</v>
      </c>
      <c r="W58" s="17">
        <f>'DATA MAKLUMAT MURID'!Z58</f>
        <v>0</v>
      </c>
      <c r="X58" s="17">
        <f>'DATA MAKLUMAT MURID'!AA58</f>
        <v>0</v>
      </c>
      <c r="Y58" s="17"/>
      <c r="Z58" s="8"/>
    </row>
    <row r="59" spans="1:26">
      <c r="A59" s="16">
        <v>50</v>
      </c>
      <c r="B59" s="17">
        <f>'DATA MAKLUMAT MURID'!E59</f>
        <v>0</v>
      </c>
      <c r="C59" s="17">
        <f>'DATA MAKLUMAT MURID'!F59</f>
        <v>0</v>
      </c>
      <c r="D59" s="17">
        <f>'DATA MAKLUMAT MURID'!G59</f>
        <v>0</v>
      </c>
      <c r="E59" s="17">
        <f>'DATA MAKLUMAT MURID'!H59</f>
        <v>0</v>
      </c>
      <c r="F59" s="17">
        <f>'DATA MAKLUMAT MURID'!I59</f>
        <v>0</v>
      </c>
      <c r="G59" s="17">
        <f>'DATA MAKLUMAT MURID'!J59</f>
        <v>0</v>
      </c>
      <c r="H59" s="17">
        <f>'DATA MAKLUMAT MURID'!K59</f>
        <v>0</v>
      </c>
      <c r="I59" s="17">
        <f>'DATA MAKLUMAT MURID'!L59</f>
        <v>0</v>
      </c>
      <c r="J59" s="17">
        <f>'DATA MAKLUMAT MURID'!M59</f>
        <v>0</v>
      </c>
      <c r="K59" s="17">
        <f>'DATA MAKLUMAT MURID'!N59</f>
        <v>0</v>
      </c>
      <c r="L59" s="17">
        <f>'DATA MAKLUMAT MURID'!O59</f>
        <v>0</v>
      </c>
      <c r="M59" s="17">
        <f>'DATA MAKLUMAT MURID'!P59</f>
        <v>0</v>
      </c>
      <c r="N59" s="17">
        <f>'DATA MAKLUMAT MURID'!Q59</f>
        <v>0</v>
      </c>
      <c r="O59" s="17">
        <f>'DATA MAKLUMAT MURID'!R59</f>
        <v>0</v>
      </c>
      <c r="P59" s="17">
        <f>'DATA MAKLUMAT MURID'!S59</f>
        <v>0</v>
      </c>
      <c r="Q59" s="17">
        <f>'DATA MAKLUMAT MURID'!T59</f>
        <v>0</v>
      </c>
      <c r="R59" s="17">
        <f>'DATA MAKLUMAT MURID'!U59</f>
        <v>0</v>
      </c>
      <c r="S59" s="17">
        <f>'DATA MAKLUMAT MURID'!V59</f>
        <v>0</v>
      </c>
      <c r="T59" s="17">
        <f>'DATA MAKLUMAT MURID'!W59</f>
        <v>0</v>
      </c>
      <c r="U59" s="17">
        <f>'DATA MAKLUMAT MURID'!X59</f>
        <v>0</v>
      </c>
      <c r="V59" s="17">
        <f>'DATA MAKLUMAT MURID'!Y59</f>
        <v>0</v>
      </c>
      <c r="W59" s="17">
        <f>'DATA MAKLUMAT MURID'!Z59</f>
        <v>0</v>
      </c>
      <c r="X59" s="17">
        <f>'DATA MAKLUMAT MURID'!AA59</f>
        <v>0</v>
      </c>
      <c r="Y59" s="17"/>
      <c r="Z59" s="8"/>
    </row>
    <row r="63" spans="1:26" ht="15.75">
      <c r="B63" s="51" t="s">
        <v>137</v>
      </c>
    </row>
    <row r="64" spans="1:26" ht="15.75">
      <c r="E64" s="53"/>
      <c r="F64" s="53">
        <v>1</v>
      </c>
      <c r="G64" s="53">
        <v>2</v>
      </c>
      <c r="H64" s="53">
        <v>3</v>
      </c>
      <c r="I64" s="53">
        <v>4</v>
      </c>
      <c r="J64" s="53">
        <v>5</v>
      </c>
      <c r="K64" s="53">
        <v>6</v>
      </c>
      <c r="M64" s="50" t="s">
        <v>138</v>
      </c>
    </row>
    <row r="65" spans="2:16">
      <c r="E65" s="47" t="s">
        <v>17</v>
      </c>
      <c r="F65" s="47">
        <f>COUNTIF(B10:B59,1)</f>
        <v>2</v>
      </c>
      <c r="G65" s="47">
        <f>COUNTIF(B10:B59,2)</f>
        <v>0</v>
      </c>
      <c r="H65" s="47">
        <f>COUNTIF(B10:B59,3)</f>
        <v>6</v>
      </c>
      <c r="I65" s="47">
        <f>COUNTIF(B10:B59,4)</f>
        <v>4</v>
      </c>
      <c r="J65" s="47">
        <f>COUNTIF(B10:B59,5)</f>
        <v>6</v>
      </c>
      <c r="K65" s="47">
        <f>COUNTIF(B10:B59,6)</f>
        <v>3</v>
      </c>
      <c r="L65" s="47"/>
      <c r="M65" s="47">
        <f>SUM(F65:K65)</f>
        <v>21</v>
      </c>
      <c r="N65" s="47"/>
      <c r="O65" s="47"/>
      <c r="P65" s="47"/>
    </row>
    <row r="66" spans="2:16">
      <c r="E66" s="47" t="s">
        <v>18</v>
      </c>
      <c r="F66" s="47">
        <f>COUNTIF(C10:C59,1)</f>
        <v>0</v>
      </c>
      <c r="G66" s="47">
        <f>COUNTIF(C10:C59,2)</f>
        <v>0</v>
      </c>
      <c r="H66" s="47">
        <f>COUNTIF(C10:C59,3)</f>
        <v>3</v>
      </c>
      <c r="I66" s="47">
        <f>COUNTIF(C10:C59,4)</f>
        <v>4</v>
      </c>
      <c r="J66" s="47">
        <f>COUNTIF(C10:C59,5)</f>
        <v>9</v>
      </c>
      <c r="K66" s="47">
        <f>COUNTIF(C10:C59,6)</f>
        <v>5</v>
      </c>
      <c r="M66" s="47">
        <f t="shared" ref="M66:M76" si="2">SUM(F66:K66)</f>
        <v>21</v>
      </c>
    </row>
    <row r="67" spans="2:16">
      <c r="E67" s="47" t="s">
        <v>19</v>
      </c>
      <c r="F67" s="47">
        <f>COUNTIF(D10:D59,1)</f>
        <v>14</v>
      </c>
      <c r="G67" s="47">
        <f>COUNTIF(D10:D59,2)</f>
        <v>0</v>
      </c>
      <c r="H67" s="47">
        <f>COUNTIF(D10:D59,3)</f>
        <v>2</v>
      </c>
      <c r="I67" s="47">
        <f>COUNTIF(D10:D59,4)</f>
        <v>1</v>
      </c>
      <c r="J67" s="47">
        <f>COUNTIF(D10:D59,5)</f>
        <v>2</v>
      </c>
      <c r="K67" s="47">
        <f>COUNTIF(D10:D59,6)</f>
        <v>2</v>
      </c>
      <c r="M67" s="47">
        <f t="shared" si="2"/>
        <v>21</v>
      </c>
    </row>
    <row r="68" spans="2:16">
      <c r="E68" s="47" t="s">
        <v>20</v>
      </c>
      <c r="F68" s="47">
        <f>COUNTIF(E10:E59,1)</f>
        <v>1</v>
      </c>
      <c r="G68" s="47">
        <f>COUNTIF(E10:E59,2)</f>
        <v>0</v>
      </c>
      <c r="H68" s="47">
        <f>COUNTIF(E10:E59,3)</f>
        <v>1</v>
      </c>
      <c r="I68" s="47">
        <f>COUNTIF(E10:E59,4)</f>
        <v>5</v>
      </c>
      <c r="J68" s="47">
        <f>COUNTIF(E10:E59,5)</f>
        <v>12</v>
      </c>
      <c r="K68" s="47">
        <f>COUNTIF(E10:E59,6)</f>
        <v>2</v>
      </c>
      <c r="M68" s="47">
        <f t="shared" si="2"/>
        <v>21</v>
      </c>
    </row>
    <row r="69" spans="2:16">
      <c r="E69" s="47" t="s">
        <v>21</v>
      </c>
      <c r="F69" s="48">
        <f>COUNTIF(F10:F59,1)</f>
        <v>0</v>
      </c>
      <c r="G69" s="48">
        <f>COUNTIF(F10:F59,2)</f>
        <v>0</v>
      </c>
      <c r="H69" s="48">
        <f>COUNTIF(F10:F59,3)</f>
        <v>3</v>
      </c>
      <c r="I69" s="47">
        <f>COUNTIF(F10:F59,4)</f>
        <v>1</v>
      </c>
      <c r="J69" s="47">
        <f>COUNTIF(F10:F59,5)</f>
        <v>11</v>
      </c>
      <c r="K69" s="47">
        <f>COUNTIF(F10:F59,6)</f>
        <v>6</v>
      </c>
      <c r="M69" s="47">
        <f t="shared" si="2"/>
        <v>21</v>
      </c>
    </row>
    <row r="70" spans="2:16">
      <c r="E70" s="47" t="s">
        <v>22</v>
      </c>
      <c r="F70" s="48">
        <f>COUNTIF(G10:G59,1)</f>
        <v>0</v>
      </c>
      <c r="G70" s="48">
        <f>COUNTIF(G10:G59,2)</f>
        <v>1</v>
      </c>
      <c r="H70" s="48">
        <f>COUNTIF(G10:G59,3)</f>
        <v>1</v>
      </c>
      <c r="I70" s="48">
        <f>COUNTIF(G10:G59,4)</f>
        <v>3</v>
      </c>
      <c r="J70" s="48">
        <f>COUNTIF(G10:G59,5)</f>
        <v>9</v>
      </c>
      <c r="K70" s="48">
        <f>COUNTIF(G10:G59,6)</f>
        <v>7</v>
      </c>
      <c r="M70" s="47">
        <f t="shared" si="2"/>
        <v>21</v>
      </c>
    </row>
    <row r="71" spans="2:16">
      <c r="E71" s="47" t="s">
        <v>23</v>
      </c>
      <c r="F71" s="48">
        <f>COUNTIF(H10:H59,1)</f>
        <v>0</v>
      </c>
      <c r="G71" s="48">
        <f>COUNTIF(H10:H59,2)</f>
        <v>0</v>
      </c>
      <c r="H71" s="48">
        <f>COUNTIF(H10:H59,3)</f>
        <v>2</v>
      </c>
      <c r="I71" s="48">
        <f>COUNTIF(H10:H59,4)</f>
        <v>1</v>
      </c>
      <c r="J71" s="48">
        <f>COUNTIF(H10:H59,5)</f>
        <v>8</v>
      </c>
      <c r="K71" s="48">
        <f>COUNTIF(H10:H59,6)</f>
        <v>10</v>
      </c>
      <c r="M71" s="47">
        <f t="shared" si="2"/>
        <v>21</v>
      </c>
    </row>
    <row r="72" spans="2:16">
      <c r="E72" s="47" t="s">
        <v>24</v>
      </c>
      <c r="F72" s="48">
        <f>COUNTIF(I10:I59,1)</f>
        <v>0</v>
      </c>
      <c r="G72" s="48">
        <f>COUNTIF(I10:I59,2)</f>
        <v>0</v>
      </c>
      <c r="H72" s="48">
        <f>COUNTIF(I10:I59,3)</f>
        <v>1</v>
      </c>
      <c r="I72" s="48">
        <f>COUNTIF(I10:I59,4)</f>
        <v>5</v>
      </c>
      <c r="J72" s="48">
        <f>COUNTIF(I10:I59,5)</f>
        <v>2</v>
      </c>
      <c r="K72" s="48">
        <f>COUNTIF(I10:I59,6)</f>
        <v>13</v>
      </c>
      <c r="M72" s="47">
        <f t="shared" si="2"/>
        <v>21</v>
      </c>
    </row>
    <row r="73" spans="2:16">
      <c r="E73" s="47" t="s">
        <v>25</v>
      </c>
      <c r="F73" s="48">
        <f>COUNTIF(J10:J59,1)</f>
        <v>0</v>
      </c>
      <c r="G73" s="48">
        <f>COUNTIF(J10:J59,2)</f>
        <v>1</v>
      </c>
      <c r="H73" s="48">
        <f>COUNTIF(J10:J59,3)</f>
        <v>1</v>
      </c>
      <c r="I73" s="48">
        <f>COUNTIF(J10:J59,4)</f>
        <v>1</v>
      </c>
      <c r="J73" s="48">
        <f>COUNTIF(J10:J59,5)</f>
        <v>11</v>
      </c>
      <c r="K73" s="48">
        <f>COUNTIF(J10:J59,6)</f>
        <v>7</v>
      </c>
      <c r="M73" s="47">
        <f t="shared" si="2"/>
        <v>21</v>
      </c>
    </row>
    <row r="74" spans="2:16">
      <c r="E74" s="47" t="s">
        <v>26</v>
      </c>
      <c r="F74" s="48">
        <f>COUNTIF(K10:K59,1)</f>
        <v>0</v>
      </c>
      <c r="G74" s="48">
        <f>COUNTIF(K10:K59,2)</f>
        <v>1</v>
      </c>
      <c r="H74" s="48">
        <f>COUNTIF(K10:K59,3)</f>
        <v>1</v>
      </c>
      <c r="I74" s="48">
        <f>COUNTIF(K10:K59,4)</f>
        <v>5</v>
      </c>
      <c r="J74" s="48">
        <f>COUNTIF(K10:K59,5)</f>
        <v>6</v>
      </c>
      <c r="K74" s="48">
        <f>COUNTIF(K10:K59,6)</f>
        <v>8</v>
      </c>
      <c r="M74" s="47">
        <f t="shared" si="2"/>
        <v>21</v>
      </c>
    </row>
    <row r="75" spans="2:16">
      <c r="E75" s="47" t="s">
        <v>27</v>
      </c>
      <c r="F75" s="48">
        <f>COUNTIF(L10:L59,1)</f>
        <v>0</v>
      </c>
      <c r="G75" s="48">
        <f>COUNTIF(L10:L59,2)</f>
        <v>1</v>
      </c>
      <c r="H75" s="48">
        <f>COUNTIF(L10:L59,3)</f>
        <v>1</v>
      </c>
      <c r="I75" s="48">
        <f>COUNTIF(L10:L59,4)</f>
        <v>3</v>
      </c>
      <c r="J75" s="48">
        <f>COUNTIF(L10:L59,5)</f>
        <v>8</v>
      </c>
      <c r="K75" s="48">
        <f>COUNTIF(L10:L59,6)</f>
        <v>8</v>
      </c>
      <c r="M75" s="47">
        <f t="shared" si="2"/>
        <v>21</v>
      </c>
    </row>
    <row r="76" spans="2:16">
      <c r="E76" s="47" t="s">
        <v>28</v>
      </c>
      <c r="F76" s="48">
        <f>COUNTIF(M10:M59,1)</f>
        <v>0</v>
      </c>
      <c r="G76" s="48">
        <f>COUNTIF(M10:M59,2)</f>
        <v>1</v>
      </c>
      <c r="H76" s="48">
        <f>COUNTIF(M10:M59,3)</f>
        <v>2</v>
      </c>
      <c r="I76" s="48">
        <f>COUNTIF(M10:M59,4)</f>
        <v>4</v>
      </c>
      <c r="J76" s="48">
        <f>COUNTIF(M10:M59,5)</f>
        <v>7</v>
      </c>
      <c r="K76" s="48">
        <f>COUNTIF(M10:M59,6)</f>
        <v>7</v>
      </c>
      <c r="M76" s="47">
        <f t="shared" si="2"/>
        <v>21</v>
      </c>
    </row>
    <row r="77" spans="2:16">
      <c r="E77" s="47"/>
      <c r="F77" s="48"/>
      <c r="G77" s="48"/>
      <c r="H77" s="48"/>
      <c r="I77" s="48"/>
      <c r="J77" s="48"/>
      <c r="K77" s="48"/>
      <c r="M77" s="47"/>
    </row>
    <row r="78" spans="2:16" ht="15.75">
      <c r="B78" s="51" t="s">
        <v>141</v>
      </c>
    </row>
    <row r="79" spans="2:16">
      <c r="E79" s="49" t="s">
        <v>87</v>
      </c>
      <c r="F79" s="48">
        <f>COUNTIF(O10:O59,1)</f>
        <v>0</v>
      </c>
      <c r="G79" s="48">
        <f>COUNTIF(O10:O59,2)</f>
        <v>0</v>
      </c>
      <c r="H79" s="48">
        <f>COUNTIF(O10:O59,3)</f>
        <v>0</v>
      </c>
      <c r="I79" s="47">
        <f>COUNTIF(O10:O59,4)</f>
        <v>5</v>
      </c>
      <c r="J79" s="47">
        <f>COUNTIF(O10:O59,5)</f>
        <v>6</v>
      </c>
      <c r="K79" s="47">
        <f>COUNTIF(O10:O59,6)</f>
        <v>10</v>
      </c>
      <c r="M79" s="48">
        <f t="shared" ref="M79:M86" si="3">SUM(F79:K79)</f>
        <v>21</v>
      </c>
    </row>
    <row r="80" spans="2:16">
      <c r="E80" s="14" t="s">
        <v>88</v>
      </c>
      <c r="F80" s="48">
        <f>COUNTIF(P10:P59,1)</f>
        <v>0</v>
      </c>
      <c r="G80" s="48">
        <f>COUNTIF(P10:P59,2)</f>
        <v>0</v>
      </c>
      <c r="H80" s="48">
        <f>COUNTIF(P10:P59,3)</f>
        <v>0</v>
      </c>
      <c r="I80" s="47">
        <f>COUNTIF(P10:P59,4)</f>
        <v>6</v>
      </c>
      <c r="J80" s="47">
        <f>COUNTIF(P10:P59,5)</f>
        <v>6</v>
      </c>
      <c r="K80" s="47">
        <f>COUNTIF(P10:P59,6)</f>
        <v>9</v>
      </c>
      <c r="M80" s="48">
        <f t="shared" si="3"/>
        <v>21</v>
      </c>
    </row>
    <row r="81" spans="2:13">
      <c r="E81" s="49" t="s">
        <v>134</v>
      </c>
      <c r="F81" s="48">
        <f>COUNTIF(Q10:Q59,1)</f>
        <v>0</v>
      </c>
      <c r="G81" s="48">
        <f>COUNTIF(Q10:Q59,2)</f>
        <v>0</v>
      </c>
      <c r="H81" s="48">
        <f>COUNTIF(Q10:Q59,3)</f>
        <v>1</v>
      </c>
      <c r="I81" s="47">
        <f>COUNTIF(Q10:Q59,4)</f>
        <v>5</v>
      </c>
      <c r="J81" s="47">
        <f>COUNTIF(Q10:Q59,5)</f>
        <v>12</v>
      </c>
      <c r="K81" s="47">
        <f>COUNTIF(Q10:Q59,6)</f>
        <v>3</v>
      </c>
      <c r="M81" s="48">
        <f t="shared" si="3"/>
        <v>21</v>
      </c>
    </row>
    <row r="82" spans="2:13">
      <c r="E82" s="49" t="s">
        <v>135</v>
      </c>
      <c r="F82" s="48">
        <f>COUNTIF(R10:R59,1)</f>
        <v>0</v>
      </c>
      <c r="G82" s="48">
        <f>COUNTIF(R10:R59,2)</f>
        <v>0</v>
      </c>
      <c r="H82" s="48">
        <f>COUNTIF(R10:R59,3)</f>
        <v>0</v>
      </c>
      <c r="I82" s="47">
        <f>COUNTIF(R10:R59,4)</f>
        <v>5</v>
      </c>
      <c r="J82" s="47">
        <f>COUNTIF(R10:R59,5)</f>
        <v>12</v>
      </c>
      <c r="K82" s="47">
        <f>COUNTIF(R10:R59,6)</f>
        <v>4</v>
      </c>
      <c r="M82" s="48">
        <f t="shared" si="3"/>
        <v>21</v>
      </c>
    </row>
    <row r="83" spans="2:13">
      <c r="E83" s="49" t="s">
        <v>91</v>
      </c>
      <c r="F83" s="48">
        <f>COUNTIF(S10:S59,1)</f>
        <v>0</v>
      </c>
      <c r="G83" s="48">
        <f>COUNTIF(S10:S59,2)</f>
        <v>0</v>
      </c>
      <c r="H83" s="48">
        <f>COUNTIF(S10:S59,3)</f>
        <v>1</v>
      </c>
      <c r="I83" s="47">
        <f>COUNTIF(S10:S59,4)</f>
        <v>5</v>
      </c>
      <c r="J83" s="47">
        <f>COUNTIF(S10:S59,5)</f>
        <v>11</v>
      </c>
      <c r="K83" s="47">
        <f>COUNTIF(S10:S59,6)</f>
        <v>4</v>
      </c>
      <c r="M83" s="48">
        <f t="shared" si="3"/>
        <v>21</v>
      </c>
    </row>
    <row r="84" spans="2:13">
      <c r="E84" s="49" t="s">
        <v>92</v>
      </c>
      <c r="F84" s="48">
        <f>COUNTIF(T10:T59,1)</f>
        <v>0</v>
      </c>
      <c r="G84" s="48">
        <f>COUNTIF(T10:T59,2)</f>
        <v>0</v>
      </c>
      <c r="H84" s="48">
        <f>COUNTIF(T10:T59,3)</f>
        <v>0</v>
      </c>
      <c r="I84" s="47">
        <f>COUNTIF(T10:T59,4)</f>
        <v>5</v>
      </c>
      <c r="J84" s="47">
        <f>COUNTIF(T10:T59,5)</f>
        <v>11</v>
      </c>
      <c r="K84" s="47">
        <f>COUNTIF(T10:T59,6)</f>
        <v>5</v>
      </c>
      <c r="M84" s="48">
        <f t="shared" si="3"/>
        <v>21</v>
      </c>
    </row>
    <row r="85" spans="2:13">
      <c r="E85" s="49" t="s">
        <v>93</v>
      </c>
      <c r="F85" s="48">
        <f>COUNTIF(U10:U59,1)</f>
        <v>0</v>
      </c>
      <c r="G85" s="48">
        <f>COUNTIF(U10:U59,2)</f>
        <v>1</v>
      </c>
      <c r="H85" s="48">
        <f>COUNTIF(U10:U59,3)</f>
        <v>0</v>
      </c>
      <c r="I85" s="47">
        <f>COUNTIF(U10:U59,4)</f>
        <v>5</v>
      </c>
      <c r="J85" s="47">
        <f>COUNTIF(U10:U59,5)</f>
        <v>11</v>
      </c>
      <c r="K85" s="47">
        <f>COUNTIF(U10:U59,6)</f>
        <v>4</v>
      </c>
      <c r="M85" s="48">
        <f t="shared" si="3"/>
        <v>21</v>
      </c>
    </row>
    <row r="86" spans="2:13">
      <c r="E86" s="49" t="s">
        <v>94</v>
      </c>
      <c r="F86" s="48">
        <f>COUNTIF(V10:V59,1)</f>
        <v>0</v>
      </c>
      <c r="G86" s="48">
        <f>COUNTIF(V10:V59,2)</f>
        <v>0</v>
      </c>
      <c r="H86" s="48">
        <f>COUNTIF(V10:V59,3)</f>
        <v>0</v>
      </c>
      <c r="I86" s="47">
        <f>COUNTIF(V10:V59,4)</f>
        <v>6</v>
      </c>
      <c r="J86" s="47">
        <f>COUNTIF(V10:V59,5)</f>
        <v>6</v>
      </c>
      <c r="K86" s="47">
        <f>COUNTIF(V10:V59,6)</f>
        <v>9</v>
      </c>
      <c r="M86" s="48">
        <f t="shared" si="3"/>
        <v>21</v>
      </c>
    </row>
    <row r="87" spans="2:13">
      <c r="E87" s="49"/>
      <c r="F87" s="48"/>
      <c r="G87" s="48"/>
      <c r="H87" s="48"/>
      <c r="I87" s="47"/>
      <c r="J87" s="47"/>
      <c r="K87" s="47"/>
      <c r="M87" s="48"/>
    </row>
    <row r="88" spans="2:13" ht="15.75">
      <c r="B88" s="52" t="s">
        <v>136</v>
      </c>
      <c r="M88" s="48"/>
    </row>
    <row r="89" spans="2:13">
      <c r="E89" s="49" t="s">
        <v>136</v>
      </c>
      <c r="F89" s="48">
        <f>COUNTIF(X10:X59,1)</f>
        <v>0</v>
      </c>
      <c r="G89" s="48">
        <f>COUNTIF(X10:X59,2)</f>
        <v>0</v>
      </c>
      <c r="H89" s="48">
        <f>COUNTIF(X10:X59,3)</f>
        <v>1</v>
      </c>
      <c r="I89" s="47">
        <f>COUNTIF(X10:X59,4)</f>
        <v>4</v>
      </c>
      <c r="J89" s="47">
        <f>COUNTIF(X10:X59,5)</f>
        <v>11</v>
      </c>
      <c r="K89" s="47">
        <f>COUNTIF(X10:X59,6)</f>
        <v>5</v>
      </c>
      <c r="M89" s="48">
        <f>SUM(F89:K89)</f>
        <v>21</v>
      </c>
    </row>
  </sheetData>
  <sortState ref="E64:V64">
    <sortCondition descending="1" ref="E64"/>
  </sortState>
  <mergeCells count="10">
    <mergeCell ref="O8:W8"/>
    <mergeCell ref="X8:X9"/>
    <mergeCell ref="Y8:Y9"/>
    <mergeCell ref="Z8:Z9"/>
    <mergeCell ref="A1:Z1"/>
    <mergeCell ref="A2:Z2"/>
    <mergeCell ref="A4:Z4"/>
    <mergeCell ref="P6:S6"/>
    <mergeCell ref="A8:A9"/>
    <mergeCell ref="B8:N8"/>
  </mergeCells>
  <pageMargins left="0.7" right="0.7" top="0.25" bottom="0.2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MAKLUMAT MURID</vt:lpstr>
      <vt:lpstr>DATA PERNYATAAN TAHAP PENGUASAA</vt:lpstr>
      <vt:lpstr>LAPORAN MURID (INDIVIDU)</vt:lpstr>
      <vt:lpstr>GRAF</vt:lpstr>
      <vt:lpstr>'DATA MAKLUMAT MURID'!Print_Area</vt:lpstr>
      <vt:lpstr>'DATA MAKLUMAT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Juniz105</cp:lastModifiedBy>
  <cp:lastPrinted>2014-12-31T07:38:09Z</cp:lastPrinted>
  <dcterms:created xsi:type="dcterms:W3CDTF">2013-07-10T02:44:08Z</dcterms:created>
  <dcterms:modified xsi:type="dcterms:W3CDTF">2015-03-31T15:51:30Z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ComboBox" visible="true"/>
      </mso:documentControls>
    </mso:qat>
  </mso:ribbon>
</mso:customUI>
</file>