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queryTables/queryTable5.xml" ContentType="application/vnd.openxmlformats-officedocument.spreadsheetml.queryTable+xml"/>
  <Override PartName="/xl/tables/table8.xml" ContentType="application/vnd.openxmlformats-officedocument.spreadsheetml.table+xml"/>
  <Override PartName="/xl/queryTables/queryTable6.xml" ContentType="application/vnd.openxmlformats-officedocument.spreadsheetml.queryTable+xml"/>
  <Override PartName="/xl/tables/table9.xml" ContentType="application/vnd.openxmlformats-officedocument.spreadsheetml.table+xml"/>
  <Override PartName="/xl/queryTables/queryTable7.xml" ContentType="application/vnd.openxmlformats-officedocument.spreadsheetml.queryTable+xml"/>
  <Override PartName="/xl/tables/table10.xml" ContentType="application/vnd.openxmlformats-officedocument.spreadsheetml.table+xml"/>
  <Override PartName="/xl/queryTables/queryTable8.xml" ContentType="application/vnd.openxmlformats-officedocument.spreadsheetml.queryTable+xml"/>
  <Override PartName="/xl/tables/table11.xml" ContentType="application/vnd.openxmlformats-officedocument.spreadsheetml.table+xml"/>
  <Override PartName="/xl/queryTables/queryTable9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"/>
    </mc:Choice>
  </mc:AlternateContent>
  <xr:revisionPtr revIDLastSave="0" documentId="13_ncr:1_{555595D3-41ED-4BA4-AFFB-2D353C2BBE81}" xr6:coauthVersionLast="47" xr6:coauthVersionMax="47" xr10:uidLastSave="{00000000-0000-0000-0000-000000000000}"/>
  <bookViews>
    <workbookView xWindow="-110" yWindow="-110" windowWidth="25820" windowHeight="11020" tabRatio="668" xr2:uid="{82697309-C005-4EDC-9586-B3F2C2F844C7}"/>
  </bookViews>
  <sheets>
    <sheet name="Mapa" sheetId="2" r:id="rId1"/>
    <sheet name="Countries" sheetId="5" r:id="rId2"/>
    <sheet name="Population" sheetId="4" r:id="rId3"/>
    <sheet name="Fossil emissions" sheetId="7" r:id="rId4"/>
    <sheet name="Electricity consumption" sheetId="10" r:id="rId5"/>
    <sheet name="Natural Gas consumption" sheetId="11" r:id="rId6"/>
    <sheet name="Esperanza de vida" sheetId="12" r:id="rId7"/>
    <sheet name="Physicians per 10000" sheetId="13" r:id="rId8"/>
    <sheet name="Military personnel" sheetId="14" r:id="rId9"/>
    <sheet name="GDP (PPP, US$ million)" sheetId="15" r:id="rId10"/>
    <sheet name="Ukraine refugee" sheetId="18" r:id="rId11"/>
  </sheets>
  <definedNames>
    <definedName name="_xlchart.v5.0" hidden="1">Mapa!$P$1</definedName>
    <definedName name="_xlchart.v5.1" hidden="1">Mapa!$P$2:$P$50</definedName>
    <definedName name="_xlchart.v5.2" hidden="1">Mapa!$Q$1</definedName>
    <definedName name="_xlchart.v5.3" hidden="1">Mapa!$Q$2:$Q$50</definedName>
    <definedName name="DatosExternos_1" localSheetId="4" hidden="1">'Electricity consumption'!$A$1:$D$2</definedName>
    <definedName name="DatosExternos_1" localSheetId="3" hidden="1">'Fossil emissions'!$A$1:$B$2</definedName>
    <definedName name="DatosExternos_1" localSheetId="9" hidden="1">'GDP (PPP, US$ million)'!$A$1:$H$2</definedName>
    <definedName name="DatosExternos_1" localSheetId="8" hidden="1">'Military personnel'!$A$1:$G$2</definedName>
    <definedName name="DatosExternos_1" localSheetId="5" hidden="1">'Natural Gas consumption'!$A$1:$C$2</definedName>
    <definedName name="DatosExternos_1" localSheetId="7" hidden="1">'Physicians per 10000'!$A$1:$E$2</definedName>
    <definedName name="DatosExternos_3" localSheetId="2" hidden="1">Population!$A$1:$K$2</definedName>
    <definedName name="DatosExternos_3" localSheetId="10" hidden="1">'Ukraine refugee'!$A$1:$B$2</definedName>
    <definedName name="DatosExternos_4" localSheetId="6" hidden="1">'Esperanza de vida'!$A$1:$D$2</definedName>
    <definedName name="DatosN">MATCH(DatosTipo,Mapa!$Z$1:$AK$1,0)</definedName>
    <definedName name="DatosTipo">Mapa!$J$1</definedName>
    <definedName name="SegmentaciónDeDatos_Actualidad">#N/A</definedName>
    <definedName name="SegmentaciónDeDatos_Nombre">#N/A</definedName>
    <definedName name="SegmentaciónDeDatos_OTAN">#N/A</definedName>
    <definedName name="SegmentaciónDeDatos_Unión__Europea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  <x14:slicerCache r:id="rId13"/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0" i="2" l="1" a="1"/>
  <c r="AC50" i="2" s="1"/>
  <c r="B3" i="18"/>
  <c r="AG6" i="2"/>
  <c r="AG7" i="2"/>
  <c r="AG8" i="2"/>
  <c r="AG9" i="2"/>
  <c r="AG10" i="2"/>
  <c r="AG11" i="2"/>
  <c r="AG12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32" i="2"/>
  <c r="AG33" i="2"/>
  <c r="AG34" i="2"/>
  <c r="AG35" i="2"/>
  <c r="AG38" i="2"/>
  <c r="AG39" i="2"/>
  <c r="AG40" i="2"/>
  <c r="AG41" i="2"/>
  <c r="AG42" i="2"/>
  <c r="AG43" i="2"/>
  <c r="AG44" i="2"/>
  <c r="AG45" i="2"/>
  <c r="AG47" i="2"/>
  <c r="AG48" i="2"/>
  <c r="AG49" i="2"/>
  <c r="AG50" i="2"/>
  <c r="AG37" i="2"/>
  <c r="AG31" i="2"/>
  <c r="AG29" i="2"/>
  <c r="AG14" i="2"/>
  <c r="AG5" i="2"/>
  <c r="AG3" i="2"/>
  <c r="AG2" i="2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AL44" i="2" s="1"/>
  <c r="Z44" i="2" s="1" a="1"/>
  <c r="Z44" i="2" s="1"/>
  <c r="C45" i="5"/>
  <c r="AL45" i="2" s="1"/>
  <c r="Z45" i="2" s="1" a="1"/>
  <c r="Z45" i="2" s="1"/>
  <c r="C46" i="5"/>
  <c r="AL46" i="2" s="1"/>
  <c r="Z46" i="2" s="1" a="1"/>
  <c r="Z46" i="2" s="1"/>
  <c r="C47" i="5"/>
  <c r="AL47" i="2" s="1"/>
  <c r="Z47" i="2" s="1" a="1"/>
  <c r="Z47" i="2" s="1"/>
  <c r="C48" i="5"/>
  <c r="AL48" i="2" s="1"/>
  <c r="Z48" i="2" s="1" a="1"/>
  <c r="Z48" i="2" s="1"/>
  <c r="C49" i="5"/>
  <c r="AL49" i="2" s="1"/>
  <c r="Z49" i="2" s="1" a="1"/>
  <c r="Z49" i="2" s="1"/>
  <c r="C50" i="5"/>
  <c r="AL50" i="2" s="1"/>
  <c r="Z50" i="2" s="1" a="1"/>
  <c r="Z50" i="2" s="1"/>
  <c r="AF48" i="2" l="1" a="1"/>
  <c r="AF48" i="2" s="1"/>
  <c r="AF47" i="2" a="1"/>
  <c r="AF47" i="2" s="1"/>
  <c r="AF50" i="2" a="1"/>
  <c r="AF50" i="2" s="1"/>
  <c r="AF45" i="2" a="1"/>
  <c r="AF45" i="2" s="1"/>
  <c r="AF49" i="2" a="1"/>
  <c r="AF49" i="2" s="1"/>
  <c r="AC9" i="2"/>
  <c r="AC49" i="2" a="1"/>
  <c r="AC49" i="2" s="1"/>
  <c r="AC48" i="2" a="1"/>
  <c r="AC48" i="2" s="1"/>
  <c r="AC47" i="2" a="1"/>
  <c r="AC47" i="2" s="1"/>
  <c r="AC46" i="2" a="1"/>
  <c r="AC46" i="2" s="1"/>
  <c r="AC45" i="2" a="1"/>
  <c r="AC45" i="2" s="1"/>
  <c r="AC44" i="2" a="1"/>
  <c r="AC44" i="2" s="1"/>
  <c r="AC51" i="2"/>
  <c r="AF44" i="2" a="1"/>
  <c r="AF44" i="2" s="1"/>
  <c r="AK50" i="2" a="1"/>
  <c r="AK50" i="2" s="1"/>
  <c r="AK45" i="2" a="1"/>
  <c r="AK45" i="2" s="1"/>
  <c r="AK48" i="2" a="1"/>
  <c r="AK48" i="2" s="1"/>
  <c r="AK49" i="2" a="1"/>
  <c r="AK49" i="2" s="1"/>
  <c r="AK47" i="2" a="1"/>
  <c r="AK47" i="2" s="1"/>
  <c r="AK46" i="2" a="1"/>
  <c r="AK46" i="2" s="1"/>
  <c r="AK44" i="2" a="1"/>
  <c r="AK44" i="2" s="1"/>
  <c r="AI50" i="2" a="1"/>
  <c r="AI50" i="2" s="1"/>
  <c r="AI45" i="2" a="1"/>
  <c r="AI45" i="2" s="1"/>
  <c r="AI49" i="2" a="1"/>
  <c r="AI49" i="2" s="1"/>
  <c r="AI44" i="2" a="1"/>
  <c r="AI44" i="2" s="1"/>
  <c r="AI48" i="2" a="1"/>
  <c r="AI48" i="2" s="1"/>
  <c r="AI47" i="2" a="1"/>
  <c r="AI47" i="2" s="1"/>
  <c r="AH45" i="2" a="1"/>
  <c r="AH45" i="2" s="1"/>
  <c r="AH50" i="2" a="1"/>
  <c r="AH50" i="2" s="1"/>
  <c r="AH48" i="2" a="1"/>
  <c r="AH48" i="2" s="1"/>
  <c r="AH49" i="2" a="1"/>
  <c r="AH49" i="2" s="1"/>
  <c r="AH47" i="2" a="1"/>
  <c r="AH47" i="2" s="1"/>
  <c r="AH46" i="2" a="1"/>
  <c r="AH46" i="2" s="1"/>
  <c r="AH44" i="2" a="1"/>
  <c r="AH44" i="2" s="1"/>
  <c r="AG51" i="2"/>
  <c r="AD48" i="2" a="1"/>
  <c r="AD48" i="2" s="1"/>
  <c r="AJ50" i="2" a="1"/>
  <c r="AJ50" i="2" s="1"/>
  <c r="AJ49" i="2" a="1"/>
  <c r="AJ49" i="2" s="1"/>
  <c r="AD45" i="2" a="1"/>
  <c r="AD45" i="2" s="1"/>
  <c r="AJ48" i="2" a="1"/>
  <c r="AJ48" i="2" s="1"/>
  <c r="AD44" i="2" a="1"/>
  <c r="AD44" i="2" s="1"/>
  <c r="AJ47" i="2" a="1"/>
  <c r="AJ47" i="2" s="1"/>
  <c r="AJ45" i="2" a="1"/>
  <c r="AJ45" i="2" s="1"/>
  <c r="AD47" i="2" a="1"/>
  <c r="AD47" i="2" s="1"/>
  <c r="AJ44" i="2" a="1"/>
  <c r="AJ44" i="2" s="1"/>
  <c r="AD50" i="2" a="1"/>
  <c r="AD50" i="2" s="1"/>
  <c r="AD49" i="2" a="1"/>
  <c r="AD49" i="2" s="1"/>
  <c r="AE50" i="2" a="1"/>
  <c r="AE50" i="2" s="1"/>
  <c r="AE45" i="2" a="1"/>
  <c r="AE45" i="2" s="1"/>
  <c r="AE48" i="2" a="1"/>
  <c r="AE48" i="2" s="1"/>
  <c r="AE49" i="2" a="1"/>
  <c r="AE49" i="2" s="1"/>
  <c r="AE47" i="2" a="1"/>
  <c r="AE47" i="2" s="1"/>
  <c r="AE44" i="2" a="1"/>
  <c r="AE44" i="2" s="1"/>
  <c r="AA45" i="2" a="1"/>
  <c r="AA45" i="2" s="1"/>
  <c r="AA50" i="2" a="1"/>
  <c r="AA50" i="2" s="1"/>
  <c r="AA49" i="2" a="1"/>
  <c r="AA49" i="2" s="1"/>
  <c r="AA48" i="2" a="1"/>
  <c r="AA48" i="2" s="1"/>
  <c r="AA47" i="2" a="1"/>
  <c r="AA47" i="2" s="1"/>
  <c r="AA46" i="2" a="1"/>
  <c r="AA46" i="2" s="1"/>
  <c r="AA44" i="2" a="1"/>
  <c r="AA44" i="2" s="1"/>
  <c r="AL43" i="2"/>
  <c r="AC43" i="2" s="1" a="1"/>
  <c r="AC43" i="2" s="1"/>
  <c r="AL42" i="2"/>
  <c r="AC42" i="2" s="1" a="1"/>
  <c r="AC42" i="2" s="1"/>
  <c r="AL41" i="2"/>
  <c r="AC41" i="2" s="1" a="1"/>
  <c r="AC41" i="2" s="1"/>
  <c r="AL40" i="2"/>
  <c r="AC40" i="2" s="1" a="1"/>
  <c r="AC40" i="2" s="1"/>
  <c r="AL39" i="2"/>
  <c r="AC39" i="2" s="1" a="1"/>
  <c r="AC39" i="2" s="1"/>
  <c r="AL38" i="2"/>
  <c r="AC38" i="2" s="1" a="1"/>
  <c r="AC38" i="2" s="1"/>
  <c r="AL37" i="2"/>
  <c r="AC37" i="2" s="1" a="1"/>
  <c r="AC37" i="2" s="1"/>
  <c r="AL36" i="2"/>
  <c r="AC36" i="2" s="1" a="1"/>
  <c r="AC36" i="2" s="1"/>
  <c r="AL35" i="2"/>
  <c r="AC35" i="2" s="1" a="1"/>
  <c r="AC35" i="2" s="1"/>
  <c r="AL34" i="2"/>
  <c r="AC34" i="2" s="1" a="1"/>
  <c r="AC34" i="2" s="1"/>
  <c r="AL33" i="2"/>
  <c r="AC33" i="2" s="1" a="1"/>
  <c r="AC33" i="2" s="1"/>
  <c r="AL32" i="2"/>
  <c r="AC32" i="2" s="1" a="1"/>
  <c r="AC32" i="2" s="1"/>
  <c r="AL31" i="2"/>
  <c r="AC31" i="2" s="1" a="1"/>
  <c r="AC31" i="2" s="1"/>
  <c r="AL30" i="2"/>
  <c r="AC30" i="2" s="1" a="1"/>
  <c r="AC30" i="2" s="1"/>
  <c r="AL29" i="2"/>
  <c r="AC29" i="2" s="1" a="1"/>
  <c r="AC29" i="2" s="1"/>
  <c r="AL28" i="2"/>
  <c r="AC28" i="2" s="1" a="1"/>
  <c r="AC28" i="2" s="1"/>
  <c r="AL27" i="2"/>
  <c r="AC27" i="2" s="1" a="1"/>
  <c r="AC27" i="2" s="1"/>
  <c r="AL26" i="2"/>
  <c r="AC26" i="2" s="1" a="1"/>
  <c r="AC26" i="2" s="1"/>
  <c r="AL25" i="2"/>
  <c r="AC25" i="2" s="1" a="1"/>
  <c r="AC25" i="2" s="1"/>
  <c r="AL24" i="2"/>
  <c r="AC24" i="2" s="1" a="1"/>
  <c r="AC24" i="2" s="1"/>
  <c r="AL23" i="2"/>
  <c r="AC23" i="2" s="1" a="1"/>
  <c r="AC23" i="2" s="1"/>
  <c r="AL22" i="2"/>
  <c r="AC22" i="2" s="1" a="1"/>
  <c r="AC22" i="2" s="1"/>
  <c r="AL21" i="2"/>
  <c r="AC21" i="2" s="1" a="1"/>
  <c r="AC21" i="2" s="1"/>
  <c r="AL20" i="2"/>
  <c r="AC20" i="2" s="1" a="1"/>
  <c r="AC20" i="2" s="1"/>
  <c r="AL19" i="2"/>
  <c r="AC19" i="2" s="1" a="1"/>
  <c r="AC19" i="2" s="1"/>
  <c r="AL18" i="2"/>
  <c r="AC18" i="2" s="1" a="1"/>
  <c r="AC18" i="2" s="1"/>
  <c r="AL17" i="2"/>
  <c r="AC17" i="2" s="1" a="1"/>
  <c r="AC17" i="2" s="1"/>
  <c r="AL16" i="2"/>
  <c r="AC16" i="2" s="1" a="1"/>
  <c r="AC16" i="2" s="1"/>
  <c r="AL15" i="2"/>
  <c r="AC15" i="2" s="1" a="1"/>
  <c r="AC15" i="2" s="1"/>
  <c r="AL14" i="2"/>
  <c r="AC14" i="2" s="1" a="1"/>
  <c r="AC14" i="2" s="1"/>
  <c r="AL13" i="2"/>
  <c r="AC13" i="2" s="1" a="1"/>
  <c r="AC13" i="2" s="1"/>
  <c r="AL12" i="2"/>
  <c r="AC12" i="2" s="1" a="1"/>
  <c r="AC12" i="2" s="1"/>
  <c r="AL11" i="2"/>
  <c r="AC11" i="2" s="1" a="1"/>
  <c r="AC11" i="2" s="1"/>
  <c r="AL10" i="2"/>
  <c r="AC10" i="2" s="1" a="1"/>
  <c r="AC10" i="2" s="1"/>
  <c r="AL9" i="2"/>
  <c r="AL8" i="2"/>
  <c r="AC8" i="2" s="1" a="1"/>
  <c r="AC8" i="2" s="1"/>
  <c r="AL7" i="2"/>
  <c r="AC7" i="2" s="1" a="1"/>
  <c r="AC7" i="2" s="1"/>
  <c r="AL6" i="2"/>
  <c r="AC6" i="2" s="1" a="1"/>
  <c r="AC6" i="2" s="1"/>
  <c r="AL5" i="2"/>
  <c r="AC5" i="2" s="1" a="1"/>
  <c r="AC5" i="2" s="1"/>
  <c r="AL4" i="2"/>
  <c r="AC4" i="2" s="1" a="1"/>
  <c r="AC4" i="2" s="1"/>
  <c r="AL3" i="2"/>
  <c r="AC3" i="2" s="1" a="1"/>
  <c r="AC3" i="2" s="1"/>
  <c r="AL2" i="2"/>
  <c r="AC2" i="2" l="1" a="1"/>
  <c r="AC2" i="2" s="1"/>
  <c r="AK2" i="2" a="1"/>
  <c r="AK2" i="2" s="1"/>
  <c r="AK7" i="2" a="1"/>
  <c r="AK7" i="2" s="1"/>
  <c r="AK19" i="2" a="1"/>
  <c r="AK19" i="2" s="1"/>
  <c r="AK31" i="2" a="1"/>
  <c r="AK31" i="2" s="1"/>
  <c r="AK43" i="2" a="1"/>
  <c r="AK43" i="2" s="1"/>
  <c r="AK20" i="2" a="1"/>
  <c r="AK20" i="2" s="1"/>
  <c r="AK9" i="2" a="1"/>
  <c r="AK9" i="2" s="1"/>
  <c r="AK21" i="2" a="1"/>
  <c r="AK21" i="2" s="1"/>
  <c r="AK33" i="2" a="1"/>
  <c r="AK33" i="2" s="1"/>
  <c r="AK22" i="2" a="1"/>
  <c r="AK22" i="2" s="1"/>
  <c r="AK34" i="2" a="1"/>
  <c r="AK34" i="2" s="1"/>
  <c r="AK23" i="2" a="1"/>
  <c r="AK23" i="2" s="1"/>
  <c r="AK35" i="2" a="1"/>
  <c r="AK35" i="2" s="1"/>
  <c r="AK32" i="2" a="1"/>
  <c r="AK32" i="2" s="1"/>
  <c r="AK12" i="2" a="1"/>
  <c r="AK12" i="2" s="1"/>
  <c r="AK24" i="2" a="1"/>
  <c r="AK24" i="2" s="1"/>
  <c r="AH36" i="2" a="1"/>
  <c r="AH36" i="2" s="1"/>
  <c r="AK42" i="2" a="1"/>
  <c r="AK42" i="2" s="1"/>
  <c r="AK11" i="2" a="1"/>
  <c r="AK11" i="2" s="1"/>
  <c r="AK25" i="2" a="1"/>
  <c r="AK25" i="2" s="1"/>
  <c r="AK37" i="2" a="1"/>
  <c r="AK37" i="2" s="1"/>
  <c r="AK13" i="2" a="1"/>
  <c r="AK13" i="2" s="1"/>
  <c r="AK26" i="2" a="1"/>
  <c r="AK26" i="2" s="1"/>
  <c r="AK38" i="2" a="1"/>
  <c r="AK38" i="2" s="1"/>
  <c r="AK6" i="2" a="1"/>
  <c r="AK6" i="2" s="1"/>
  <c r="AK8" i="2" a="1"/>
  <c r="AK8" i="2" s="1"/>
  <c r="AK14" i="2" a="1"/>
  <c r="AK14" i="2" s="1"/>
  <c r="AK15" i="2" a="1"/>
  <c r="AK15" i="2" s="1"/>
  <c r="AK39" i="2" a="1"/>
  <c r="AK39" i="2" s="1"/>
  <c r="AK18" i="2" a="1"/>
  <c r="AK18" i="2" s="1"/>
  <c r="AK10" i="2" a="1"/>
  <c r="AK10" i="2" s="1"/>
  <c r="AK3" i="2" a="1"/>
  <c r="AK3" i="2" s="1"/>
  <c r="AK27" i="2" a="1"/>
  <c r="AK27" i="2" s="1"/>
  <c r="AH4" i="2" a="1"/>
  <c r="AH4" i="2" s="1"/>
  <c r="AK16" i="2" a="1"/>
  <c r="AK16" i="2" s="1"/>
  <c r="AK40" i="2" a="1"/>
  <c r="AK40" i="2" s="1"/>
  <c r="AK5" i="2" a="1"/>
  <c r="AK5" i="2" s="1"/>
  <c r="AK17" i="2" a="1"/>
  <c r="AK17" i="2" s="1"/>
  <c r="AK29" i="2" a="1"/>
  <c r="AK29" i="2" s="1"/>
  <c r="AK41" i="2" a="1"/>
  <c r="AK41" i="2" s="1"/>
  <c r="AH3" i="2" a="1"/>
  <c r="AH3" i="2" s="1"/>
  <c r="AI3" i="2" a="1"/>
  <c r="AI3" i="2" s="1"/>
  <c r="AH17" i="2" a="1"/>
  <c r="AH17" i="2" s="1"/>
  <c r="AI17" i="2" a="1"/>
  <c r="AI17" i="2" s="1"/>
  <c r="AH29" i="2" a="1"/>
  <c r="AH29" i="2" s="1"/>
  <c r="AI29" i="2" a="1"/>
  <c r="AI29" i="2" s="1"/>
  <c r="AH41" i="2" a="1"/>
  <c r="AH41" i="2" s="1"/>
  <c r="AI41" i="2" a="1"/>
  <c r="AI41" i="2" s="1"/>
  <c r="AH5" i="2" a="1"/>
  <c r="AH5" i="2" s="1"/>
  <c r="AI5" i="2" a="1"/>
  <c r="AI5" i="2" s="1"/>
  <c r="AH42" i="2" a="1"/>
  <c r="AH42" i="2" s="1"/>
  <c r="AI42" i="2" a="1"/>
  <c r="AI42" i="2" s="1"/>
  <c r="AH31" i="2" a="1"/>
  <c r="AH31" i="2" s="1"/>
  <c r="AI31" i="2" a="1"/>
  <c r="AI31" i="2" s="1"/>
  <c r="AH43" i="2" a="1"/>
  <c r="AH43" i="2" s="1"/>
  <c r="AI43" i="2" a="1"/>
  <c r="AI43" i="2" s="1"/>
  <c r="AH18" i="2" a="1"/>
  <c r="AH18" i="2" s="1"/>
  <c r="AI18" i="2" a="1"/>
  <c r="AI18" i="2" s="1"/>
  <c r="AH19" i="2" a="1"/>
  <c r="AH19" i="2" s="1"/>
  <c r="AI19" i="2" a="1"/>
  <c r="AI19" i="2" s="1"/>
  <c r="AH8" i="2" a="1"/>
  <c r="AH8" i="2" s="1"/>
  <c r="AI8" i="2" a="1"/>
  <c r="AI8" i="2" s="1"/>
  <c r="AH20" i="2" a="1"/>
  <c r="AH20" i="2" s="1"/>
  <c r="AI20" i="2" a="1"/>
  <c r="AI20" i="2" s="1"/>
  <c r="AH32" i="2" a="1"/>
  <c r="AH32" i="2" s="1"/>
  <c r="AI32" i="2" a="1"/>
  <c r="AI32" i="2" s="1"/>
  <c r="AH15" i="2" a="1"/>
  <c r="AH15" i="2" s="1"/>
  <c r="AI15" i="2" a="1"/>
  <c r="AI15" i="2" s="1"/>
  <c r="AH6" i="2" a="1"/>
  <c r="AH6" i="2" s="1"/>
  <c r="AI6" i="2" a="1"/>
  <c r="AI6" i="2" s="1"/>
  <c r="AH7" i="2" a="1"/>
  <c r="AH7" i="2" s="1"/>
  <c r="AI7" i="2" a="1"/>
  <c r="AI7" i="2" s="1"/>
  <c r="AH9" i="2" a="1"/>
  <c r="AH9" i="2" s="1"/>
  <c r="AI9" i="2" a="1"/>
  <c r="AI9" i="2" s="1"/>
  <c r="AH21" i="2" a="1"/>
  <c r="AH21" i="2" s="1"/>
  <c r="AI21" i="2" a="1"/>
  <c r="AI21" i="2" s="1"/>
  <c r="AH33" i="2" a="1"/>
  <c r="AH33" i="2" s="1"/>
  <c r="AI33" i="2" a="1"/>
  <c r="AI33" i="2" s="1"/>
  <c r="AH10" i="2" a="1"/>
  <c r="AH10" i="2" s="1"/>
  <c r="AI10" i="2" a="1"/>
  <c r="AI10" i="2" s="1"/>
  <c r="AH22" i="2" a="1"/>
  <c r="AH22" i="2" s="1"/>
  <c r="AI22" i="2" a="1"/>
  <c r="AI22" i="2" s="1"/>
  <c r="AH34" i="2" a="1"/>
  <c r="AH34" i="2" s="1"/>
  <c r="AI34" i="2" a="1"/>
  <c r="AI34" i="2" s="1"/>
  <c r="AH11" i="2" a="1"/>
  <c r="AH11" i="2" s="1"/>
  <c r="AI11" i="2" a="1"/>
  <c r="AI11" i="2" s="1"/>
  <c r="AH23" i="2" a="1"/>
  <c r="AH23" i="2" s="1"/>
  <c r="AI23" i="2" a="1"/>
  <c r="AI23" i="2" s="1"/>
  <c r="AH35" i="2" a="1"/>
  <c r="AH35" i="2" s="1"/>
  <c r="AI35" i="2" a="1"/>
  <c r="AI35" i="2" s="1"/>
  <c r="AH24" i="2" a="1"/>
  <c r="AH24" i="2" s="1"/>
  <c r="AI24" i="2" a="1"/>
  <c r="AI24" i="2" s="1"/>
  <c r="AH25" i="2" a="1"/>
  <c r="AH25" i="2" s="1"/>
  <c r="AI25" i="2" a="1"/>
  <c r="AI25" i="2" s="1"/>
  <c r="AH37" i="2" a="1"/>
  <c r="AH37" i="2" s="1"/>
  <c r="AI37" i="2" a="1"/>
  <c r="AI37" i="2" s="1"/>
  <c r="AH12" i="2" a="1"/>
  <c r="AH12" i="2" s="1"/>
  <c r="AI12" i="2" a="1"/>
  <c r="AI12" i="2" s="1"/>
  <c r="AH2" i="2" a="1"/>
  <c r="AH2" i="2" s="1"/>
  <c r="AI2" i="2" a="1"/>
  <c r="AI2" i="2" s="1"/>
  <c r="AH14" i="2" a="1"/>
  <c r="AH14" i="2" s="1"/>
  <c r="AI14" i="2" a="1"/>
  <c r="AI14" i="2" s="1"/>
  <c r="AH26" i="2" a="1"/>
  <c r="AH26" i="2" s="1"/>
  <c r="AI26" i="2" a="1"/>
  <c r="AI26" i="2" s="1"/>
  <c r="AH38" i="2" a="1"/>
  <c r="AH38" i="2" s="1"/>
  <c r="AI38" i="2" a="1"/>
  <c r="AI38" i="2" s="1"/>
  <c r="AH27" i="2" a="1"/>
  <c r="AH27" i="2" s="1"/>
  <c r="AI27" i="2" a="1"/>
  <c r="AI27" i="2" s="1"/>
  <c r="AH39" i="2" a="1"/>
  <c r="AH39" i="2" s="1"/>
  <c r="AI39" i="2" a="1"/>
  <c r="AI39" i="2" s="1"/>
  <c r="AH16" i="2" a="1"/>
  <c r="AH16" i="2" s="1"/>
  <c r="AI16" i="2" a="1"/>
  <c r="AI16" i="2" s="1"/>
  <c r="AH40" i="2" a="1"/>
  <c r="AH40" i="2" s="1"/>
  <c r="AI40" i="2" a="1"/>
  <c r="AI40" i="2" s="1"/>
  <c r="AE42" i="2" a="1"/>
  <c r="AE42" i="2" s="1"/>
  <c r="AD42" i="2" a="1"/>
  <c r="AD42" i="2" s="1"/>
  <c r="AJ42" i="2" a="1"/>
  <c r="AJ42" i="2" s="1"/>
  <c r="AE8" i="2" a="1"/>
  <c r="AE8" i="2" s="1"/>
  <c r="AD8" i="2" a="1"/>
  <c r="AD8" i="2" s="1"/>
  <c r="AJ8" i="2" a="1"/>
  <c r="AJ8" i="2" s="1"/>
  <c r="AE9" i="2" a="1"/>
  <c r="AE9" i="2" s="1"/>
  <c r="AD9" i="2" a="1"/>
  <c r="AD9" i="2" s="1"/>
  <c r="AJ9" i="2" a="1"/>
  <c r="AJ9" i="2" s="1"/>
  <c r="AF21" i="2" a="1"/>
  <c r="AF21" i="2" s="1"/>
  <c r="AJ21" i="2" a="1"/>
  <c r="AJ21" i="2" s="1"/>
  <c r="AD21" i="2" a="1"/>
  <c r="AD21" i="2" s="1"/>
  <c r="AE33" i="2" a="1"/>
  <c r="AE33" i="2" s="1"/>
  <c r="AJ33" i="2" a="1"/>
  <c r="AJ33" i="2" s="1"/>
  <c r="AD33" i="2" a="1"/>
  <c r="AD33" i="2" s="1"/>
  <c r="AE18" i="2" a="1"/>
  <c r="AE18" i="2" s="1"/>
  <c r="AJ18" i="2" a="1"/>
  <c r="AJ18" i="2" s="1"/>
  <c r="AD18" i="2" a="1"/>
  <c r="AD18" i="2" s="1"/>
  <c r="Z43" i="2" a="1"/>
  <c r="Z43" i="2" s="1"/>
  <c r="AJ43" i="2" a="1"/>
  <c r="AJ43" i="2" s="1"/>
  <c r="AD43" i="2" a="1"/>
  <c r="AD43" i="2" s="1"/>
  <c r="AE10" i="2" a="1"/>
  <c r="AE10" i="2" s="1"/>
  <c r="AD10" i="2" a="1"/>
  <c r="AD10" i="2" s="1"/>
  <c r="AJ10" i="2" a="1"/>
  <c r="AJ10" i="2" s="1"/>
  <c r="Z22" i="2" a="1"/>
  <c r="Z22" i="2" s="1"/>
  <c r="AJ22" i="2" a="1"/>
  <c r="AJ22" i="2" s="1"/>
  <c r="AD22" i="2" a="1"/>
  <c r="AD22" i="2" s="1"/>
  <c r="AE34" i="2" a="1"/>
  <c r="AE34" i="2" s="1"/>
  <c r="AJ34" i="2" a="1"/>
  <c r="AJ34" i="2" s="1"/>
  <c r="AF19" i="2" a="1"/>
  <c r="AF19" i="2" s="1"/>
  <c r="AJ19" i="2" a="1"/>
  <c r="AJ19" i="2" s="1"/>
  <c r="AD19" i="2" a="1"/>
  <c r="AD19" i="2" s="1"/>
  <c r="AE23" i="2" a="1"/>
  <c r="AE23" i="2" s="1"/>
  <c r="AD23" i="2" a="1"/>
  <c r="AD23" i="2" s="1"/>
  <c r="AJ23" i="2" a="1"/>
  <c r="AJ23" i="2" s="1"/>
  <c r="AE35" i="2" a="1"/>
  <c r="AE35" i="2" s="1"/>
  <c r="AD35" i="2" a="1"/>
  <c r="AD35" i="2" s="1"/>
  <c r="AJ35" i="2" a="1"/>
  <c r="AJ35" i="2" s="1"/>
  <c r="Z30" i="2" a="1"/>
  <c r="Z30" i="2" s="1"/>
  <c r="Z20" i="2" a="1"/>
  <c r="Z20" i="2" s="1"/>
  <c r="AJ20" i="2" a="1"/>
  <c r="AJ20" i="2" s="1"/>
  <c r="AD20" i="2" a="1"/>
  <c r="AD20" i="2" s="1"/>
  <c r="AE24" i="2" a="1"/>
  <c r="AE24" i="2" s="1"/>
  <c r="AD24" i="2" a="1"/>
  <c r="AD24" i="2" s="1"/>
  <c r="AJ24" i="2" a="1"/>
  <c r="AJ24" i="2" s="1"/>
  <c r="Z31" i="2" a="1"/>
  <c r="Z31" i="2" s="1"/>
  <c r="AD31" i="2" a="1"/>
  <c r="AD31" i="2" s="1"/>
  <c r="AJ31" i="2" a="1"/>
  <c r="AJ31" i="2" s="1"/>
  <c r="AE11" i="2" a="1"/>
  <c r="AE11" i="2" s="1"/>
  <c r="AJ11" i="2" a="1"/>
  <c r="AJ11" i="2" s="1"/>
  <c r="AD11" i="2" a="1"/>
  <c r="AD11" i="2" s="1"/>
  <c r="AE25" i="2" a="1"/>
  <c r="AE25" i="2" s="1"/>
  <c r="AJ25" i="2" a="1"/>
  <c r="AJ25" i="2" s="1"/>
  <c r="AD25" i="2" a="1"/>
  <c r="AD25" i="2" s="1"/>
  <c r="AE37" i="2" a="1"/>
  <c r="AE37" i="2" s="1"/>
  <c r="AJ37" i="2" a="1"/>
  <c r="AJ37" i="2" s="1"/>
  <c r="AE7" i="2" a="1"/>
  <c r="AE7" i="2" s="1"/>
  <c r="AD7" i="2" a="1"/>
  <c r="AD7" i="2" s="1"/>
  <c r="AJ7" i="2" a="1"/>
  <c r="AJ7" i="2" s="1"/>
  <c r="Z32" i="2" a="1"/>
  <c r="Z32" i="2" s="1"/>
  <c r="AJ32" i="2" a="1"/>
  <c r="AJ32" i="2" s="1"/>
  <c r="AD32" i="2" a="1"/>
  <c r="AD32" i="2" s="1"/>
  <c r="Z12" i="2" a="1"/>
  <c r="Z12" i="2" s="1"/>
  <c r="AJ12" i="2" a="1"/>
  <c r="AJ12" i="2" s="1"/>
  <c r="AE2" i="2" a="1"/>
  <c r="AE2" i="2" s="1"/>
  <c r="AD2" i="2" a="1"/>
  <c r="AD2" i="2" s="1"/>
  <c r="AJ2" i="2" a="1"/>
  <c r="AJ2" i="2" s="1"/>
  <c r="AE14" i="2" a="1"/>
  <c r="AE14" i="2" s="1"/>
  <c r="AJ14" i="2" a="1"/>
  <c r="AJ14" i="2" s="1"/>
  <c r="AD14" i="2" a="1"/>
  <c r="AD14" i="2" s="1"/>
  <c r="AE26" i="2" a="1"/>
  <c r="AE26" i="2" s="1"/>
  <c r="AJ26" i="2" a="1"/>
  <c r="AJ26" i="2" s="1"/>
  <c r="AE38" i="2" a="1"/>
  <c r="AE38" i="2" s="1"/>
  <c r="AD38" i="2" a="1"/>
  <c r="AD38" i="2" s="1"/>
  <c r="AJ38" i="2" a="1"/>
  <c r="AJ38" i="2" s="1"/>
  <c r="AE6" i="2" a="1"/>
  <c r="AE6" i="2" s="1"/>
  <c r="AD6" i="2" a="1"/>
  <c r="AD6" i="2" s="1"/>
  <c r="AJ6" i="2" a="1"/>
  <c r="AJ6" i="2" s="1"/>
  <c r="AF3" i="2" a="1"/>
  <c r="AF3" i="2" s="1"/>
  <c r="AJ3" i="2" a="1"/>
  <c r="AJ3" i="2" s="1"/>
  <c r="AD3" i="2" a="1"/>
  <c r="AD3" i="2" s="1"/>
  <c r="AE27" i="2" a="1"/>
  <c r="AE27" i="2" s="1"/>
  <c r="AJ27" i="2" a="1"/>
  <c r="AJ27" i="2" s="1"/>
  <c r="AD27" i="2" a="1"/>
  <c r="AD27" i="2" s="1"/>
  <c r="Z40" i="2" a="1"/>
  <c r="Z40" i="2" s="1"/>
  <c r="AJ40" i="2" a="1"/>
  <c r="AJ40" i="2" s="1"/>
  <c r="AD40" i="2" a="1"/>
  <c r="AD40" i="2" s="1"/>
  <c r="AE15" i="2" a="1"/>
  <c r="AE15" i="2" s="1"/>
  <c r="AJ15" i="2" a="1"/>
  <c r="AJ15" i="2" s="1"/>
  <c r="AD15" i="2" a="1"/>
  <c r="AD15" i="2" s="1"/>
  <c r="AE39" i="2" a="1"/>
  <c r="AE39" i="2" s="1"/>
  <c r="AJ39" i="2" a="1"/>
  <c r="AJ39" i="2" s="1"/>
  <c r="AD39" i="2" a="1"/>
  <c r="AD39" i="2" s="1"/>
  <c r="AE4" i="2" a="1"/>
  <c r="AE4" i="2" s="1"/>
  <c r="AE16" i="2" a="1"/>
  <c r="AE16" i="2" s="1"/>
  <c r="AJ16" i="2" a="1"/>
  <c r="AJ16" i="2" s="1"/>
  <c r="AD16" i="2" a="1"/>
  <c r="AD16" i="2" s="1"/>
  <c r="AE5" i="2" a="1"/>
  <c r="AE5" i="2" s="1"/>
  <c r="AJ5" i="2" a="1"/>
  <c r="AJ5" i="2" s="1"/>
  <c r="AD5" i="2" a="1"/>
  <c r="AD5" i="2" s="1"/>
  <c r="AE17" i="2" a="1"/>
  <c r="AE17" i="2" s="1"/>
  <c r="AJ17" i="2" a="1"/>
  <c r="AJ17" i="2" s="1"/>
  <c r="AD17" i="2" a="1"/>
  <c r="AD17" i="2" s="1"/>
  <c r="AE29" i="2" a="1"/>
  <c r="AE29" i="2" s="1"/>
  <c r="AD29" i="2" a="1"/>
  <c r="AD29" i="2" s="1"/>
  <c r="AJ29" i="2" a="1"/>
  <c r="AJ29" i="2" s="1"/>
  <c r="Z41" i="2" a="1"/>
  <c r="Z41" i="2" s="1"/>
  <c r="AD41" i="2" a="1"/>
  <c r="AD41" i="2" s="1"/>
  <c r="AJ41" i="2" a="1"/>
  <c r="AJ41" i="2" s="1"/>
  <c r="AE3" i="2" a="1"/>
  <c r="AE3" i="2" s="1"/>
  <c r="AE31" i="2" a="1"/>
  <c r="AE31" i="2" s="1"/>
  <c r="AE32" i="2" a="1"/>
  <c r="AE32" i="2" s="1"/>
  <c r="AE20" i="2" a="1"/>
  <c r="AE20" i="2" s="1"/>
  <c r="AE41" i="2" a="1"/>
  <c r="AE41" i="2" s="1"/>
  <c r="AE21" i="2" a="1"/>
  <c r="AE21" i="2" s="1"/>
  <c r="AE30" i="2" a="1"/>
  <c r="AE30" i="2" s="1"/>
  <c r="AE40" i="2" a="1"/>
  <c r="AE40" i="2" s="1"/>
  <c r="AE43" i="2" a="1"/>
  <c r="AE43" i="2" s="1"/>
  <c r="AF5" i="2" a="1"/>
  <c r="AF5" i="2" s="1"/>
  <c r="AE12" i="2" a="1"/>
  <c r="AE12" i="2" s="1"/>
  <c r="AE19" i="2" a="1"/>
  <c r="AE19" i="2" s="1"/>
  <c r="AF17" i="2" a="1"/>
  <c r="AF17" i="2" s="1"/>
  <c r="AF18" i="2" a="1"/>
  <c r="AF18" i="2" s="1"/>
  <c r="AE22" i="2" a="1"/>
  <c r="AE22" i="2" s="1"/>
  <c r="AF33" i="2" a="1"/>
  <c r="AF33" i="2" s="1"/>
  <c r="AF43" i="2" a="1"/>
  <c r="AF43" i="2" s="1"/>
  <c r="AF32" i="2" a="1"/>
  <c r="AF32" i="2" s="1"/>
  <c r="AF23" i="2" a="1"/>
  <c r="AF23" i="2" s="1"/>
  <c r="AF26" i="2" a="1"/>
  <c r="AF26" i="2" s="1"/>
  <c r="AF24" i="2" a="1"/>
  <c r="AF24" i="2" s="1"/>
  <c r="AF27" i="2" a="1"/>
  <c r="AF27" i="2" s="1"/>
  <c r="AF31" i="2" a="1"/>
  <c r="AF31" i="2" s="1"/>
  <c r="AF22" i="2" a="1"/>
  <c r="AF22" i="2" s="1"/>
  <c r="AF11" i="2" a="1"/>
  <c r="AF11" i="2" s="1"/>
  <c r="AF38" i="2" a="1"/>
  <c r="AF38" i="2" s="1"/>
  <c r="AF10" i="2" a="1"/>
  <c r="AF10" i="2" s="1"/>
  <c r="AF34" i="2" a="1"/>
  <c r="AF34" i="2" s="1"/>
  <c r="AF42" i="2" a="1"/>
  <c r="AF42" i="2" s="1"/>
  <c r="AF35" i="2" a="1"/>
  <c r="AF35" i="2" s="1"/>
  <c r="AF7" i="2" a="1"/>
  <c r="AF7" i="2" s="1"/>
  <c r="AF6" i="2" a="1"/>
  <c r="AF6" i="2" s="1"/>
  <c r="AF41" i="2" a="1"/>
  <c r="AF41" i="2" s="1"/>
  <c r="AF15" i="2" a="1"/>
  <c r="AF15" i="2" s="1"/>
  <c r="AF16" i="2" a="1"/>
  <c r="AF16" i="2" s="1"/>
  <c r="AF39" i="2" a="1"/>
  <c r="AF39" i="2" s="1"/>
  <c r="AF14" i="2" a="1"/>
  <c r="AF14" i="2" s="1"/>
  <c r="AF12" i="2" a="1"/>
  <c r="AF12" i="2" s="1"/>
  <c r="AF8" i="2" a="1"/>
  <c r="AF8" i="2" s="1"/>
  <c r="AF9" i="2" a="1"/>
  <c r="AF9" i="2" s="1"/>
  <c r="AF2" i="2" a="1"/>
  <c r="AF2" i="2" s="1"/>
  <c r="AF40" i="2" a="1"/>
  <c r="AF40" i="2" s="1"/>
  <c r="AF25" i="2" a="1"/>
  <c r="AF25" i="2" s="1"/>
  <c r="AF20" i="2" a="1"/>
  <c r="AF20" i="2" s="1"/>
  <c r="AF29" i="2" a="1"/>
  <c r="AF29" i="2" s="1"/>
  <c r="AA43" i="2" a="1"/>
  <c r="AA43" i="2" s="1"/>
  <c r="AA36" i="2" a="1"/>
  <c r="AA36" i="2" s="1"/>
  <c r="Q36" i="2" s="1" a="1"/>
  <c r="Q36" i="2" s="1"/>
  <c r="Z36" i="2" a="1"/>
  <c r="Z36" i="2" s="1"/>
  <c r="AA25" i="2" a="1"/>
  <c r="AA25" i="2" s="1"/>
  <c r="Q25" i="2" s="1" a="1"/>
  <c r="Q25" i="2" s="1"/>
  <c r="Z25" i="2" a="1"/>
  <c r="Z25" i="2" s="1"/>
  <c r="AA37" i="2" a="1"/>
  <c r="AA37" i="2" s="1"/>
  <c r="Z37" i="2" a="1"/>
  <c r="Z37" i="2" s="1"/>
  <c r="AA38" i="2" a="1"/>
  <c r="AA38" i="2" s="1"/>
  <c r="Z38" i="2" a="1"/>
  <c r="Z38" i="2" s="1"/>
  <c r="AA14" i="2" a="1"/>
  <c r="AA14" i="2" s="1"/>
  <c r="Q14" i="2" s="1" a="1"/>
  <c r="Q14" i="2" s="1"/>
  <c r="Z14" i="2" a="1"/>
  <c r="Z14" i="2" s="1"/>
  <c r="AA27" i="2" a="1"/>
  <c r="AA27" i="2" s="1"/>
  <c r="Z27" i="2" a="1"/>
  <c r="Z27" i="2" s="1"/>
  <c r="AA39" i="2" a="1"/>
  <c r="AA39" i="2" s="1"/>
  <c r="Q39" i="2" s="1" a="1"/>
  <c r="Q39" i="2" s="1"/>
  <c r="Z39" i="2" a="1"/>
  <c r="Z39" i="2" s="1"/>
  <c r="AA41" i="2" a="1"/>
  <c r="AA41" i="2" s="1"/>
  <c r="Q41" i="2" s="1" a="1"/>
  <c r="Q41" i="2" s="1"/>
  <c r="AA29" i="2" a="1"/>
  <c r="AA29" i="2" s="1"/>
  <c r="Z29" i="2" a="1"/>
  <c r="Z29" i="2" s="1"/>
  <c r="AA40" i="2" a="1"/>
  <c r="AA40" i="2" s="1"/>
  <c r="AA3" i="2" a="1"/>
  <c r="AA3" i="2" s="1"/>
  <c r="Z3" i="2" a="1"/>
  <c r="Z3" i="2" s="1"/>
  <c r="AA17" i="2" a="1"/>
  <c r="AA17" i="2" s="1"/>
  <c r="Z17" i="2" a="1"/>
  <c r="Z17" i="2" s="1"/>
  <c r="AA18" i="2" a="1"/>
  <c r="AA18" i="2" s="1"/>
  <c r="Z18" i="2" a="1"/>
  <c r="Z18" i="2" s="1"/>
  <c r="AA42" i="2" a="1"/>
  <c r="AA42" i="2" s="1"/>
  <c r="Z42" i="2" a="1"/>
  <c r="Z42" i="2" s="1"/>
  <c r="AA32" i="2" a="1"/>
  <c r="AA32" i="2" s="1"/>
  <c r="Q32" i="2" s="1" a="1"/>
  <c r="Q32" i="2" s="1"/>
  <c r="AA7" i="2" a="1"/>
  <c r="AA7" i="2" s="1"/>
  <c r="Q7" i="2" s="1" a="1"/>
  <c r="Q7" i="2" s="1"/>
  <c r="Z7" i="2" a="1"/>
  <c r="Z7" i="2" s="1"/>
  <c r="AA31" i="2" a="1"/>
  <c r="AA31" i="2" s="1"/>
  <c r="Q31" i="2" s="1" a="1"/>
  <c r="Q31" i="2" s="1"/>
  <c r="AA24" i="2" a="1"/>
  <c r="AA24" i="2" s="1"/>
  <c r="Z24" i="2" a="1"/>
  <c r="Z24" i="2" s="1"/>
  <c r="AA15" i="2" a="1"/>
  <c r="AA15" i="2" s="1"/>
  <c r="Z15" i="2" a="1"/>
  <c r="Z15" i="2" s="1"/>
  <c r="AA8" i="2" a="1"/>
  <c r="AA8" i="2" s="1"/>
  <c r="Q8" i="2" s="1" a="1"/>
  <c r="Q8" i="2" s="1"/>
  <c r="Z8" i="2" a="1"/>
  <c r="Z8" i="2" s="1"/>
  <c r="AA30" i="2" a="1"/>
  <c r="AA30" i="2" s="1"/>
  <c r="Q30" i="2" s="1" a="1"/>
  <c r="Q30" i="2" s="1"/>
  <c r="AA4" i="2" a="1"/>
  <c r="AA4" i="2" s="1"/>
  <c r="Z4" i="2" a="1"/>
  <c r="Z4" i="2" s="1"/>
  <c r="AA6" i="2" a="1"/>
  <c r="AA6" i="2" s="1"/>
  <c r="Z6" i="2" a="1"/>
  <c r="Z6" i="2" s="1"/>
  <c r="AA9" i="2" a="1"/>
  <c r="AA9" i="2" s="1"/>
  <c r="Z9" i="2" a="1"/>
  <c r="Z9" i="2" s="1"/>
  <c r="AA21" i="2" a="1"/>
  <c r="AA21" i="2" s="1"/>
  <c r="Q21" i="2" s="1" a="1"/>
  <c r="Q21" i="2" s="1"/>
  <c r="Z21" i="2" a="1"/>
  <c r="Z21" i="2" s="1"/>
  <c r="AA33" i="2" a="1"/>
  <c r="AA33" i="2" s="1"/>
  <c r="Q33" i="2" s="1" a="1"/>
  <c r="Q33" i="2" s="1"/>
  <c r="Z33" i="2" a="1"/>
  <c r="Z33" i="2" s="1"/>
  <c r="AA22" i="2" a="1"/>
  <c r="AA22" i="2" s="1"/>
  <c r="AA2" i="2" a="1"/>
  <c r="AA2" i="2" s="1"/>
  <c r="Z2" i="2" a="1"/>
  <c r="Z2" i="2" s="1"/>
  <c r="AA16" i="2" a="1"/>
  <c r="AA16" i="2" s="1"/>
  <c r="Z16" i="2" a="1"/>
  <c r="Z16" i="2" s="1"/>
  <c r="AA19" i="2" a="1"/>
  <c r="AA19" i="2" s="1"/>
  <c r="Q19" i="2" s="1" a="1"/>
  <c r="Q19" i="2" s="1"/>
  <c r="Z19" i="2" a="1"/>
  <c r="Z19" i="2" s="1"/>
  <c r="AA10" i="2" a="1"/>
  <c r="AA10" i="2" s="1"/>
  <c r="Z10" i="2" a="1"/>
  <c r="Z10" i="2" s="1"/>
  <c r="AA34" i="2" a="1"/>
  <c r="AA34" i="2" s="1"/>
  <c r="Z34" i="2" a="1"/>
  <c r="Z34" i="2" s="1"/>
  <c r="AA20" i="2" a="1"/>
  <c r="AA20" i="2" s="1"/>
  <c r="AA26" i="2" a="1"/>
  <c r="AA26" i="2" s="1"/>
  <c r="Z26" i="2" a="1"/>
  <c r="Z26" i="2" s="1"/>
  <c r="AA5" i="2" a="1"/>
  <c r="AA5" i="2" s="1"/>
  <c r="Q5" i="2" s="1" a="1"/>
  <c r="Q5" i="2" s="1"/>
  <c r="Z5" i="2" a="1"/>
  <c r="Z5" i="2" s="1"/>
  <c r="AA11" i="2" a="1"/>
  <c r="AA11" i="2" s="1"/>
  <c r="Z11" i="2" a="1"/>
  <c r="Z11" i="2" s="1"/>
  <c r="AA23" i="2" a="1"/>
  <c r="AA23" i="2" s="1"/>
  <c r="Z23" i="2" a="1"/>
  <c r="Z23" i="2" s="1"/>
  <c r="AA35" i="2" a="1"/>
  <c r="AA35" i="2" s="1"/>
  <c r="Z35" i="2" a="1"/>
  <c r="Z35" i="2" s="1"/>
  <c r="AA12" i="2" a="1"/>
  <c r="AA12" i="2" s="1"/>
  <c r="Q44" i="2" a="1"/>
  <c r="Q44" i="2" s="1"/>
  <c r="Q46" i="2" a="1"/>
  <c r="Q46" i="2" s="1"/>
  <c r="Q47" i="2" a="1"/>
  <c r="Q47" i="2" s="1"/>
  <c r="Q48" i="2" a="1"/>
  <c r="Q48" i="2" s="1"/>
  <c r="Q28" i="2" a="1"/>
  <c r="Q28" i="2" s="1"/>
  <c r="Q45" i="2" a="1"/>
  <c r="Q45" i="2" s="1"/>
  <c r="Q24" i="2" a="1"/>
  <c r="Q24" i="2" s="1"/>
  <c r="Q49" i="2" a="1"/>
  <c r="Q49" i="2" s="1"/>
  <c r="Q50" i="2" a="1"/>
  <c r="Q50" i="2" s="1"/>
  <c r="Q13" i="2" a="1"/>
  <c r="Q13" i="2" s="1"/>
  <c r="AB28" i="2"/>
  <c r="AB13" i="2"/>
  <c r="AB49" i="2"/>
  <c r="AB48" i="2"/>
  <c r="AB47" i="2"/>
  <c r="AB46" i="2"/>
  <c r="AB45" i="2"/>
  <c r="AB44" i="2"/>
  <c r="AB50" i="2"/>
  <c r="Q3" i="2" l="1" a="1"/>
  <c r="Q3" i="2" s="1"/>
  <c r="Q27" i="2" a="1"/>
  <c r="Q27" i="2" s="1"/>
  <c r="AB20" i="2"/>
  <c r="Q43" i="2" a="1"/>
  <c r="Q43" i="2" s="1"/>
  <c r="Q42" i="2" a="1"/>
  <c r="Q42" i="2" s="1"/>
  <c r="Q29" i="2" a="1"/>
  <c r="Q29" i="2" s="1"/>
  <c r="Q18" i="2" a="1"/>
  <c r="Q18" i="2" s="1"/>
  <c r="AB12" i="2"/>
  <c r="Q38" i="2" a="1"/>
  <c r="Q38" i="2" s="1"/>
  <c r="AK51" i="2"/>
  <c r="AB3" i="2"/>
  <c r="Q35" i="2" a="1"/>
  <c r="Q35" i="2" s="1"/>
  <c r="Q10" i="2" a="1"/>
  <c r="Q10" i="2" s="1"/>
  <c r="Q9" i="2" a="1"/>
  <c r="Q9" i="2" s="1"/>
  <c r="Q11" i="2" a="1"/>
  <c r="Q11" i="2" s="1"/>
  <c r="Q6" i="2" a="1"/>
  <c r="Q6" i="2" s="1"/>
  <c r="Q16" i="2" a="1"/>
  <c r="Q16" i="2" s="1"/>
  <c r="Q40" i="2" a="1"/>
  <c r="Q40" i="2" s="1"/>
  <c r="AB16" i="2"/>
  <c r="AB22" i="2"/>
  <c r="AB23" i="2"/>
  <c r="AI51" i="2"/>
  <c r="AB40" i="2"/>
  <c r="AB9" i="2"/>
  <c r="Q23" i="2" a="1"/>
  <c r="Q23" i="2" s="1"/>
  <c r="AH51" i="2"/>
  <c r="AB31" i="2"/>
  <c r="AB41" i="2"/>
  <c r="AB10" i="2"/>
  <c r="AB32" i="2"/>
  <c r="AB4" i="2"/>
  <c r="AD51" i="2"/>
  <c r="AE51" i="2"/>
  <c r="AB30" i="2"/>
  <c r="AB29" i="2"/>
  <c r="AB2" i="2"/>
  <c r="AB15" i="2"/>
  <c r="AB17" i="2"/>
  <c r="AB42" i="2"/>
  <c r="AB24" i="2"/>
  <c r="Q4" i="2" a="1"/>
  <c r="Q4" i="2" s="1"/>
  <c r="AB7" i="2"/>
  <c r="AB37" i="2"/>
  <c r="AB39" i="2"/>
  <c r="AB36" i="2"/>
  <c r="Q2" i="2" a="1"/>
  <c r="Q2" i="2" s="1"/>
  <c r="AB5" i="2"/>
  <c r="AB38" i="2"/>
  <c r="AB25" i="2"/>
  <c r="AB19" i="2"/>
  <c r="AB34" i="2"/>
  <c r="Q37" i="2" a="1"/>
  <c r="Q37" i="2" s="1"/>
  <c r="AB11" i="2"/>
  <c r="AF51" i="2"/>
  <c r="AB26" i="2"/>
  <c r="AB43" i="2"/>
  <c r="AB6" i="2"/>
  <c r="Q20" i="2" a="1"/>
  <c r="Q20" i="2" s="1"/>
  <c r="AB33" i="2"/>
  <c r="AB21" i="2"/>
  <c r="Q34" i="2" a="1"/>
  <c r="Q34" i="2" s="1"/>
  <c r="Q12" i="2" a="1"/>
  <c r="Q12" i="2" s="1"/>
  <c r="Q17" i="2" a="1"/>
  <c r="Q17" i="2" s="1"/>
  <c r="AB14" i="2"/>
  <c r="AB35" i="2"/>
  <c r="AA51" i="2"/>
  <c r="Q15" i="2" a="1"/>
  <c r="Q15" i="2" s="1"/>
  <c r="AB8" i="2"/>
  <c r="AB18" i="2"/>
  <c r="AB27" i="2"/>
  <c r="Q22" i="2" a="1"/>
  <c r="Q22" i="2" s="1"/>
  <c r="Q26" i="2" a="1"/>
  <c r="Q26" i="2" s="1"/>
  <c r="Z51" i="2"/>
  <c r="Q51" i="2" l="1" a="1"/>
  <c r="Q51" i="2" s="1"/>
  <c r="AB5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35BD215-A1CC-4299-99AF-318760E9D5B0}" keepAlive="1" name="Consulta - Electricity consumption" description="Conexión a la consulta 'Electricity consumption' en el libro." type="5" refreshedVersion="8" background="1" saveData="1">
    <dbPr connection="Provider=Microsoft.Mashup.OleDb.1;Data Source=$Workbook$;Location=&quot;Electricity consumption&quot;;Extended Properties=&quot;&quot;" command="SELECT * FROM [Electricity consumption]"/>
  </connection>
  <connection id="2" xr16:uid="{31DD649C-B11C-4A0D-B940-53031775E5F0}" keepAlive="1" name="Consulta - Esperanza de vida" description="Conexión a la consulta 'Esperanza de vida' en el libro." type="5" refreshedVersion="8" background="1" saveData="1">
    <dbPr connection="Provider=Microsoft.Mashup.OleDb.1;Data Source=$Workbook$;Location=&quot;Esperanza de vida&quot;;Extended Properties=&quot;&quot;" command="SELECT * FROM [Esperanza de vida]"/>
  </connection>
  <connection id="3" xr16:uid="{D2E9CFF2-9320-40A7-89E1-A1A6DF6F2C4B}" keepAlive="1" name="Consulta - Fossil emissions" description="Conexión a la consulta 'Fossil emissions' en el libro." type="5" refreshedVersion="8" background="1" saveData="1">
    <dbPr connection="Provider=Microsoft.Mashup.OleDb.1;Data Source=$Workbook$;Location=&quot;Fossil emissions&quot;;Extended Properties=&quot;&quot;" command="SELECT * FROM [Fossil emissions]"/>
  </connection>
  <connection id="4" xr16:uid="{D0437E9E-4E28-4FF0-8AC3-ADDB353B7710}" keepAlive="1" name="Consulta - GDP (PPP, US$ million)" description="Conexión a la consulta 'GDP (PPP, US$ million)' en el libro." type="5" refreshedVersion="8" background="1" saveData="1">
    <dbPr connection="Provider=Microsoft.Mashup.OleDb.1;Data Source=$Workbook$;Location=&quot;GDP (PPP, US$ million)&quot;;Extended Properties=&quot;&quot;" command="SELECT * FROM [GDP (PPP, US$ million)]"/>
  </connection>
  <connection id="5" xr16:uid="{EBEC16FE-CEEC-448A-898C-CFF7B10FD498}" keepAlive="1" name="Consulta - Military personnel" description="Conexión a la consulta 'Military personnel' en el libro." type="5" refreshedVersion="8" background="1" saveData="1">
    <dbPr connection="Provider=Microsoft.Mashup.OleDb.1;Data Source=$Workbook$;Location=&quot;Military personnel&quot;;Extended Properties=&quot;&quot;" command="SELECT * FROM [Military personnel]"/>
  </connection>
  <connection id="6" xr16:uid="{D317FF1B-4AF6-4C35-AD44-8211DEBEA215}" keepAlive="1" name="Consulta - Natural Gas consumption" description="Conexión a la consulta 'Natural Gas consumption' en el libro." type="5" refreshedVersion="8" background="1" saveData="1">
    <dbPr connection="Provider=Microsoft.Mashup.OleDb.1;Data Source=$Workbook$;Location=&quot;Natural Gas consumption&quot;;Extended Properties=&quot;&quot;" command="SELECT * FROM [Natural Gas consumption]"/>
  </connection>
  <connection id="7" xr16:uid="{CB29BA3E-D266-4BF0-900F-D9CF1AE85285}" keepAlive="1" name="Consulta - Physicians per 10000" description="Conexión a la consulta 'Physicians per 10000' en el libro." type="5" refreshedVersion="8" background="1" saveData="1">
    <dbPr connection="Provider=Microsoft.Mashup.OleDb.1;Data Source=$Workbook$;Location=&quot;Physicians per 10000&quot;;Extended Properties=&quot;&quot;" command="SELECT * FROM [Physicians per 10000]"/>
  </connection>
  <connection id="8" xr16:uid="{B3EBEE1A-A916-415A-920E-F72459540B92}" keepAlive="1" name="Consulta - Population" description="Conexión a la consulta 'Population' en el libro." type="5" refreshedVersion="8" background="1" saveData="1">
    <dbPr connection="Provider=Microsoft.Mashup.OleDb.1;Data Source=$Workbook$;Location=Population;Extended Properties=&quot;&quot;" command="SELECT * FROM [Population]"/>
  </connection>
  <connection id="9" xr16:uid="{3C8550D1-321E-4907-A99F-A2C4360BFA9B}" keepAlive="1" name="Consulta - Ukraine refugee" description="Conexión a la consulta 'Ukraine refugee' en el libro." type="5" refreshedVersion="8" background="1" saveData="1">
    <dbPr connection="Provider=Microsoft.Mashup.OleDb.1;Data Source=$Workbook$;Location=&quot;Ukraine refugee&quot;;Extended Properties=&quot;&quot;" command="SELECT * FROM [Ukraine refugee]"/>
  </connection>
  <connection id="10" xr16:uid="{2169EBF8-75B9-4B0C-AE6A-DEC068B60B1F}" keepAlive="1" name="Consulta - Ukraine refugee 1" description="Conexión a la consulta 'Ukraine refugee 1' en el libro." type="5" refreshedVersion="0" background="1">
    <dbPr connection="Provider=Microsoft.Mashup.OleDb.1;Data Source=$Workbook$;Location=&quot;Ukraine refugee 1&quot;;Extended Properties=&quot;&quot;" command="SELECT * FROM [Ukraine refugee 1]"/>
  </connection>
  <connection id="11" xr16:uid="{BAB806F0-23FB-4A00-97E3-448A06E1A761}" keepAlive="1" name="Consulta - Ukraine refugee 2" description="Conexión a la consulta 'Ukraine refugee 2' en el libro." type="5" refreshedVersion="0" background="1">
    <dbPr connection="Provider=Microsoft.Mashup.OleDb.1;Data Source=$Workbook$;Location=&quot;Ukraine refugee 2&quot;;Extended Properties=&quot;&quot;" command="SELECT * FROM [Ukraine refugee 2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</valueMetadata>
</metadata>
</file>

<file path=xl/sharedStrings.xml><?xml version="1.0" encoding="utf-8"?>
<sst xmlns="http://schemas.openxmlformats.org/spreadsheetml/2006/main" count="562" uniqueCount="292">
  <si>
    <t>Bandera</t>
  </si>
  <si>
    <t>Población</t>
  </si>
  <si>
    <t>Capital</t>
  </si>
  <si>
    <t>República de Albania</t>
  </si>
  <si>
    <t>República Federal de Alemania</t>
  </si>
  <si>
    <t>Co-Principado de Andorra</t>
  </si>
  <si>
    <t>República de Armenia</t>
  </si>
  <si>
    <t>República de Austria</t>
  </si>
  <si>
    <t>República de Azerbaiyán</t>
  </si>
  <si>
    <t>Reino de Bélgica</t>
  </si>
  <si>
    <t>República de Bielorrusia</t>
  </si>
  <si>
    <t>Bosnia y Herzegovina</t>
  </si>
  <si>
    <t>República de Bulgaria</t>
  </si>
  <si>
    <t>República de Chipre</t>
  </si>
  <si>
    <t>República de Croacia</t>
  </si>
  <si>
    <t>Reino de Dinamarca</t>
  </si>
  <si>
    <t>República Eslovaca</t>
  </si>
  <si>
    <t>República de Eslovenia</t>
  </si>
  <si>
    <t>Reino de España</t>
  </si>
  <si>
    <t>República de Estonia</t>
  </si>
  <si>
    <t>República de Finlandia</t>
  </si>
  <si>
    <t>República Francesa</t>
  </si>
  <si>
    <t>Georgia</t>
  </si>
  <si>
    <t>República Helénica</t>
  </si>
  <si>
    <t>Hungría</t>
  </si>
  <si>
    <t>República de Irlanda</t>
  </si>
  <si>
    <t>República de Islandia</t>
  </si>
  <si>
    <t>República Italiana</t>
  </si>
  <si>
    <t>República de Letonia</t>
  </si>
  <si>
    <t>Principado de Liechtenstein</t>
  </si>
  <si>
    <t>República de Lituania</t>
  </si>
  <si>
    <t>Gran Ducado de Luxemburgo</t>
  </si>
  <si>
    <t>República de Macedonia del Norte</t>
  </si>
  <si>
    <t>República de Malta</t>
  </si>
  <si>
    <t>República de Moldavia</t>
  </si>
  <si>
    <t>Principado de Mónaco</t>
  </si>
  <si>
    <t>Montenegro</t>
  </si>
  <si>
    <t>Reino de Noruega</t>
  </si>
  <si>
    <t>Reino de los Países Bajos</t>
  </si>
  <si>
    <t>República de Polonia</t>
  </si>
  <si>
    <t>República Portuguesa</t>
  </si>
  <si>
    <t>Reino Unido de Gran Bretaña e Irlanda del Norte</t>
  </si>
  <si>
    <t>República Checa</t>
  </si>
  <si>
    <t>Rumania</t>
  </si>
  <si>
    <t>Federación Rusa</t>
  </si>
  <si>
    <t>Serenísima República de San Marino</t>
  </si>
  <si>
    <t>República de Serbia</t>
  </si>
  <si>
    <t>Reino de Suecia</t>
  </si>
  <si>
    <t>Confederación Suiza</t>
  </si>
  <si>
    <t>Ucrania</t>
  </si>
  <si>
    <t>Estado de la Ciudad del Vaticano</t>
  </si>
  <si>
    <t>Nombre oficial</t>
  </si>
  <si>
    <t>Datos</t>
  </si>
  <si>
    <t>UE</t>
  </si>
  <si>
    <t>País</t>
  </si>
  <si>
    <t>Establecido 
(Año)</t>
  </si>
  <si>
    <t>Superficie 
(km²)</t>
  </si>
  <si>
    <t>Habitantes 
por km²</t>
  </si>
  <si>
    <t>Idioma oficial</t>
  </si>
  <si>
    <t>República de Kosovo</t>
  </si>
  <si>
    <t>OTAN</t>
  </si>
  <si>
    <t>Médicos por mil habitantes</t>
  </si>
  <si>
    <t>Tamaño de las fuerzas armadas</t>
  </si>
  <si>
    <t>Esperanza de vida (Años)</t>
  </si>
  <si>
    <t>No</t>
  </si>
  <si>
    <t>Total</t>
  </si>
  <si>
    <t>Actualidad</t>
  </si>
  <si>
    <t>Guerra</t>
  </si>
  <si>
    <t>Rusia</t>
  </si>
  <si>
    <t>Neutral</t>
  </si>
  <si>
    <t>exURSS</t>
  </si>
  <si>
    <t>Si</t>
  </si>
  <si>
    <t>Frente</t>
  </si>
  <si>
    <t>exYugo</t>
  </si>
  <si>
    <t>Tirana</t>
  </si>
  <si>
    <t>Berlín</t>
  </si>
  <si>
    <t>Andorra la Vieja</t>
  </si>
  <si>
    <t>Ereván</t>
  </si>
  <si>
    <t>Viena</t>
  </si>
  <si>
    <t>Bakú</t>
  </si>
  <si>
    <t>Bruselas</t>
  </si>
  <si>
    <t>Minsk</t>
  </si>
  <si>
    <t>Sarajevo</t>
  </si>
  <si>
    <t>Sofía</t>
  </si>
  <si>
    <t>Nicosia</t>
  </si>
  <si>
    <t>Ciudad del Vaticano</t>
  </si>
  <si>
    <t>Zagreb</t>
  </si>
  <si>
    <t>Copenhague</t>
  </si>
  <si>
    <t>Bratislava</t>
  </si>
  <si>
    <t>Liubliana</t>
  </si>
  <si>
    <t>Madrid</t>
  </si>
  <si>
    <t>Tallin</t>
  </si>
  <si>
    <t>Helsinki</t>
  </si>
  <si>
    <t>París</t>
  </si>
  <si>
    <t>Tiflis</t>
  </si>
  <si>
    <t>Atenas</t>
  </si>
  <si>
    <t>Budapest</t>
  </si>
  <si>
    <t>Dublín</t>
  </si>
  <si>
    <t>Reikiavik</t>
  </si>
  <si>
    <t>Roma</t>
  </si>
  <si>
    <t>Pristina</t>
  </si>
  <si>
    <t>Riga</t>
  </si>
  <si>
    <t>Vaduz</t>
  </si>
  <si>
    <t>Vilna</t>
  </si>
  <si>
    <t>Luxemburgo</t>
  </si>
  <si>
    <t>Skopie</t>
  </si>
  <si>
    <t>La Valeta</t>
  </si>
  <si>
    <t>Chisináu</t>
  </si>
  <si>
    <t>Monaco</t>
  </si>
  <si>
    <t>Podgorica</t>
  </si>
  <si>
    <t>Oslo</t>
  </si>
  <si>
    <t>Ámsterdam</t>
  </si>
  <si>
    <t>Varsovia</t>
  </si>
  <si>
    <t>Lisboa</t>
  </si>
  <si>
    <t>Londres</t>
  </si>
  <si>
    <t>Praga</t>
  </si>
  <si>
    <t>Bucarest</t>
  </si>
  <si>
    <t>Moscú</t>
  </si>
  <si>
    <t>San Marino</t>
  </si>
  <si>
    <t>Belgrado</t>
  </si>
  <si>
    <t>Estocolmo</t>
  </si>
  <si>
    <t>Berna</t>
  </si>
  <si>
    <t>Kiev</t>
  </si>
  <si>
    <t/>
  </si>
  <si>
    <t>Idioma albanés</t>
  </si>
  <si>
    <t>Idioma alemán</t>
  </si>
  <si>
    <t>Idioma catalán</t>
  </si>
  <si>
    <t>Idioma armenio</t>
  </si>
  <si>
    <t>Idioma azerí</t>
  </si>
  <si>
    <t>Idioma ruso</t>
  </si>
  <si>
    <t>Idioma serbio</t>
  </si>
  <si>
    <t>Idioma búlgaro</t>
  </si>
  <si>
    <t>Idioma griego</t>
  </si>
  <si>
    <t>Idioma italiano</t>
  </si>
  <si>
    <t>Idioma croata</t>
  </si>
  <si>
    <t>Idioma danés</t>
  </si>
  <si>
    <t>Idioma eslovaco</t>
  </si>
  <si>
    <t>Idioma esloveno</t>
  </si>
  <si>
    <t>Idioma español</t>
  </si>
  <si>
    <t>Idioma estonio</t>
  </si>
  <si>
    <t>Idioma sueco</t>
  </si>
  <si>
    <t>Idioma francés</t>
  </si>
  <si>
    <t>Idioma georgiano</t>
  </si>
  <si>
    <t>Idioma húngaro</t>
  </si>
  <si>
    <t>Idioma inglés</t>
  </si>
  <si>
    <t>Idioma islandés</t>
  </si>
  <si>
    <t>Idioma letón</t>
  </si>
  <si>
    <t>Idioma lituano</t>
  </si>
  <si>
    <t>Idioma macedonio</t>
  </si>
  <si>
    <t>Idioma rumano</t>
  </si>
  <si>
    <t>Idioma montenegrino</t>
  </si>
  <si>
    <t>Idioma noruego</t>
  </si>
  <si>
    <t>Idioma neerlandés</t>
  </si>
  <si>
    <t>Idioma polaco</t>
  </si>
  <si>
    <t>Idioma portugués</t>
  </si>
  <si>
    <t>Idioma checo</t>
  </si>
  <si>
    <t>Idioma ucraniano</t>
  </si>
  <si>
    <t>Albania</t>
  </si>
  <si>
    <t>Alemania</t>
  </si>
  <si>
    <t>Andorra</t>
  </si>
  <si>
    <t>Armenia</t>
  </si>
  <si>
    <t>Austria</t>
  </si>
  <si>
    <t>Azerbaiyán</t>
  </si>
  <si>
    <t>Bélgica</t>
  </si>
  <si>
    <t>Bielorrusia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</si>
  <si>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</si>
  <si>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</si>
  <si>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</si>
  <si>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</si>
  <si>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</si>
  <si>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</si>
  <si>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</si>
  <si>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</si>
  <si>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</si>
  <si>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</si>
  <si>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Grecia</t>
  </si>
  <si>
    <t>Irlanda</t>
  </si>
  <si>
    <t>Islandia</t>
  </si>
  <si>
    <t>Italia</t>
  </si>
  <si>
    <t>Kosovo</t>
  </si>
  <si>
    <t>Letonia</t>
  </si>
  <si>
    <t>Liechtenstein</t>
  </si>
  <si>
    <t>Lituania</t>
  </si>
  <si>
    <t>Macedonia del Norte</t>
  </si>
  <si>
    <t>Malta</t>
  </si>
  <si>
    <t>Moldavia</t>
  </si>
  <si>
    <t>Mónaco</t>
  </si>
  <si>
    <t>Noruega</t>
  </si>
  <si>
    <t>Países Bajos</t>
  </si>
  <si>
    <t>Polonia</t>
  </si>
  <si>
    <t>Portugal</t>
  </si>
  <si>
    <t>Reino Unido</t>
  </si>
  <si>
    <t>Serbia</t>
  </si>
  <si>
    <t>Suecia</t>
  </si>
  <si>
    <t>Suiza</t>
  </si>
  <si>
    <t>AUTOR:</t>
  </si>
  <si>
    <t>#ExcelPedroWave</t>
  </si>
  <si>
    <t>BLOG:</t>
  </si>
  <si>
    <t>COPYRIGHT:</t>
  </si>
  <si>
    <t>Noticias v1.0:</t>
  </si>
  <si>
    <t>Los mapas de la guerra en Ucrania hoy | Internacional | EL PAÍS (elpais.com)</t>
  </si>
  <si>
    <t>Noticias v1.1:</t>
  </si>
  <si>
    <t>Últimas noticias de la guerra en Ucrania, en directo | La OTAN desplegará batallones en Bulgaria, Hungría, Rumania y Eslovaquia | Internacional | EL PAÍS (elpais.com)</t>
  </si>
  <si>
    <t>Fila</t>
  </si>
  <si>
    <t>Yearly  Change</t>
  </si>
  <si>
    <t>Net  Change</t>
  </si>
  <si>
    <t>Density  (P/Km²)</t>
  </si>
  <si>
    <t>Land Area  (Km²)</t>
  </si>
  <si>
    <t>Migrants  (net)</t>
  </si>
  <si>
    <t>Fert.  Rate</t>
  </si>
  <si>
    <t>Med.  Age</t>
  </si>
  <si>
    <t>Urban  Pop %</t>
  </si>
  <si>
    <t>World  Share</t>
  </si>
  <si>
    <t>Russia</t>
  </si>
  <si>
    <t>Germany</t>
  </si>
  <si>
    <t>United Kingdom</t>
  </si>
  <si>
    <t>France</t>
  </si>
  <si>
    <t>Italy</t>
  </si>
  <si>
    <t>Spain</t>
  </si>
  <si>
    <t>Ukraine</t>
  </si>
  <si>
    <t>Poland</t>
  </si>
  <si>
    <t>Romania</t>
  </si>
  <si>
    <t>Netherlands</t>
  </si>
  <si>
    <t>Belgium</t>
  </si>
  <si>
    <t>Czech Republic (Czechia)</t>
  </si>
  <si>
    <t>Greece</t>
  </si>
  <si>
    <t>Azerbaijan</t>
  </si>
  <si>
    <t>Sweden</t>
  </si>
  <si>
    <t>Hungary</t>
  </si>
  <si>
    <t>Belarus</t>
  </si>
  <si>
    <t>Switzerland</t>
  </si>
  <si>
    <t>Denmark</t>
  </si>
  <si>
    <t>Finland</t>
  </si>
  <si>
    <t>Slovakia</t>
  </si>
  <si>
    <t>Norway</t>
  </si>
  <si>
    <t>Ireland</t>
  </si>
  <si>
    <t>Croatia</t>
  </si>
  <si>
    <t>Moldova</t>
  </si>
  <si>
    <t>Bosnia and Herzegovina</t>
  </si>
  <si>
    <t>Lithuania</t>
  </si>
  <si>
    <t>North Macedonia</t>
  </si>
  <si>
    <t>Slovenia</t>
  </si>
  <si>
    <t>Latvia</t>
  </si>
  <si>
    <t>Cyprus</t>
  </si>
  <si>
    <t>Luxembourg</t>
  </si>
  <si>
    <t>Iceland</t>
  </si>
  <si>
    <t>Country</t>
  </si>
  <si>
    <t>Vatican City</t>
  </si>
  <si>
    <t>Population</t>
  </si>
  <si>
    <t>2017 (Mt CO2)</t>
  </si>
  <si>
    <t>Countries</t>
  </si>
  <si>
    <t>Country/Region</t>
  </si>
  <si>
    <t>Electricity consumption (GW·h/yr)</t>
  </si>
  <si>
    <t>Year of data</t>
  </si>
  <si>
    <t>Source</t>
  </si>
  <si>
    <t>Emisiones de dióxido de carbono (Kton/año)</t>
  </si>
  <si>
    <t>Consumo de energía eléctrica (GWh/año)</t>
  </si>
  <si>
    <t>Date of_x000D_
Information</t>
  </si>
  <si>
    <t>Consumo de gas natural (Millones m³/año)</t>
  </si>
  <si>
    <t>Natural Gas consumption
(million m³/year)</t>
  </si>
  <si>
    <t>Tasa de fertilidad</t>
  </si>
  <si>
    <t>Esperanza de vida de varones al nacer</t>
  </si>
  <si>
    <t>Esperanza de vida de mujeres al nacer</t>
  </si>
  <si>
    <t>Esperanza de vida</t>
  </si>
  <si>
    <t>2000–2009</t>
  </si>
  <si>
    <t>2000–2009_1</t>
  </si>
  <si>
    <t>2007–2013</t>
  </si>
  <si>
    <t>Latest available data</t>
  </si>
  <si>
    <t>Physicians per 1000 people</t>
  </si>
  <si>
    <t>Active military</t>
  </si>
  <si>
    <t>Reserve military</t>
  </si>
  <si>
    <t>Paramilitary</t>
  </si>
  <si>
    <t>Per 1,000 capita_x000D_
(total)</t>
  </si>
  <si>
    <t>Per 1,000 capita_x000D_
(active)</t>
  </si>
  <si>
    <t>Country (or territory)</t>
  </si>
  <si>
    <t>Region</t>
  </si>
  <si>
    <t>GDP (PPP, US$ million)</t>
  </si>
  <si>
    <t>Ukraine refugees</t>
  </si>
  <si>
    <t>Migrantes ucranianos</t>
  </si>
  <si>
    <t>UNHCR.org:</t>
  </si>
  <si>
    <t>PIB
(millones US$)</t>
  </si>
  <si>
    <t>Noticias v2.0:</t>
  </si>
  <si>
    <t>Tráfico de menores: Niños en la frontera ucrania: ni solos ni mal acompañados | Planeta Futuro | EL PAÍS (elpais.com)</t>
  </si>
  <si>
    <t>Creative Commons — Atribución 3.0 Organizaciones intergubernamentales — CC BY 3.0 IGO</t>
  </si>
  <si>
    <t>Creative Commons — Atribución-NoComercial-CompartirIgual 3.0 No portada — CC BY-NC-SA 3.0</t>
  </si>
  <si>
    <t>Mapa europeo con Power Query | #ExcelPedroWave</t>
  </si>
  <si>
    <t>IMF Estimate</t>
  </si>
  <si>
    <t>IMF Year</t>
  </si>
  <si>
    <t>World Bank Estimate</t>
  </si>
  <si>
    <t>World Bank Year</t>
  </si>
  <si>
    <t>CIA Estimate</t>
  </si>
  <si>
    <t>CIA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</si>
</sst>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#,##0_ ;\-#,##0\ "/>
    <numFmt numFmtId="166" formatCode="#,##0.000"/>
    <numFmt numFmtId="167" formatCode="#,##0.0"/>
  </numFmts>
  <fonts count="17" x14ac:knownFonts="1">
    <font>
      <sz val="11"/>
      <color theme="1"/>
      <name val="Calibri"/>
      <family val="2"/>
      <scheme val="minor"/>
    </font>
    <font>
      <sz val="6"/>
      <color rgb="FF202122"/>
      <name val="Arial"/>
      <family val="2"/>
    </font>
    <font>
      <sz val="6"/>
      <color rgb="FF0645AD"/>
      <name val="Arial"/>
      <family val="2"/>
    </font>
    <font>
      <u/>
      <sz val="11"/>
      <color theme="10"/>
      <name val="Calibri"/>
      <family val="2"/>
      <scheme val="minor"/>
    </font>
    <font>
      <sz val="11"/>
      <color rgb="FF202122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20212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color theme="10"/>
      <name val="Arial"/>
      <family val="2"/>
    </font>
    <font>
      <b/>
      <sz val="9"/>
      <color rgb="FF202122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8F9FA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15" fillId="0" borderId="0" applyFont="0" applyFill="0" applyBorder="0" applyAlignment="0" applyProtection="0"/>
  </cellStyleXfs>
  <cellXfs count="63">
    <xf numFmtId="0" fontId="0" fillId="0" borderId="0" xfId="0"/>
    <xf numFmtId="0" fontId="3" fillId="2" borderId="1" xfId="1" applyFill="1" applyBorder="1" applyAlignment="1">
      <alignment horizontal="left" vertical="center"/>
    </xf>
    <xf numFmtId="0" fontId="3" fillId="2" borderId="6" xfId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2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3" fontId="7" fillId="2" borderId="6" xfId="0" applyNumberFormat="1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vertical="center"/>
    </xf>
    <xf numFmtId="0" fontId="8" fillId="2" borderId="6" xfId="0" applyFont="1" applyFill="1" applyBorder="1" applyAlignment="1">
      <alignment horizontal="left" vertical="center"/>
    </xf>
    <xf numFmtId="3" fontId="7" fillId="2" borderId="7" xfId="0" applyNumberFormat="1" applyFont="1" applyFill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1" fontId="7" fillId="2" borderId="6" xfId="0" applyNumberFormat="1" applyFont="1" applyFill="1" applyBorder="1" applyAlignment="1">
      <alignment vertical="center"/>
    </xf>
    <xf numFmtId="0" fontId="0" fillId="0" borderId="0" xfId="0" applyProtection="1"/>
    <xf numFmtId="0" fontId="9" fillId="3" borderId="3" xfId="1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9" fillId="3" borderId="3" xfId="1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1" fillId="3" borderId="3" xfId="1" applyFont="1" applyFill="1" applyBorder="1" applyAlignment="1">
      <alignment horizontal="left" vertical="center" wrapText="1"/>
    </xf>
    <xf numFmtId="0" fontId="12" fillId="0" borderId="0" xfId="0" applyFont="1" applyAlignment="1">
      <alignment horizontal="right" vertical="center" indent="1"/>
    </xf>
    <xf numFmtId="0" fontId="12" fillId="0" borderId="0" xfId="0" applyFont="1" applyAlignment="1">
      <alignment vertical="center"/>
    </xf>
    <xf numFmtId="0" fontId="3" fillId="0" borderId="0" xfId="1" applyAlignment="1" applyProtection="1">
      <alignment vertical="center"/>
    </xf>
    <xf numFmtId="0" fontId="3" fillId="2" borderId="0" xfId="1" applyFill="1" applyBorder="1" applyAlignment="1">
      <alignment horizontal="left" vertical="center"/>
    </xf>
    <xf numFmtId="0" fontId="14" fillId="2" borderId="0" xfId="1" applyFont="1" applyFill="1" applyBorder="1" applyAlignment="1">
      <alignment horizontal="left" vertical="center"/>
    </xf>
    <xf numFmtId="1" fontId="14" fillId="2" borderId="0" xfId="1" applyNumberFormat="1" applyFont="1" applyFill="1" applyBorder="1" applyAlignment="1">
      <alignment vertical="center"/>
    </xf>
    <xf numFmtId="0" fontId="0" fillId="0" borderId="0" xfId="0" applyNumberFormat="1"/>
    <xf numFmtId="3" fontId="0" fillId="0" borderId="0" xfId="0" applyNumberFormat="1"/>
    <xf numFmtId="3" fontId="4" fillId="5" borderId="1" xfId="0" applyNumberFormat="1" applyFont="1" applyFill="1" applyBorder="1" applyAlignment="1">
      <alignment vertical="center"/>
    </xf>
    <xf numFmtId="166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165" fontId="0" fillId="0" borderId="0" xfId="2" applyNumberFormat="1" applyFont="1" applyAlignment="1">
      <alignment vertical="center"/>
    </xf>
    <xf numFmtId="9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3" fontId="0" fillId="0" borderId="0" xfId="0" applyNumberFormat="1" applyAlignment="1">
      <alignment vertical="center" wrapText="1"/>
    </xf>
    <xf numFmtId="3" fontId="4" fillId="6" borderId="1" xfId="0" applyNumberFormat="1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167" fontId="4" fillId="5" borderId="1" xfId="0" applyNumberFormat="1" applyFont="1" applyFill="1" applyBorder="1" applyAlignment="1">
      <alignment vertical="center"/>
    </xf>
    <xf numFmtId="167" fontId="4" fillId="6" borderId="1" xfId="0" applyNumberFormat="1" applyFont="1" applyFill="1" applyBorder="1" applyAlignment="1">
      <alignment vertical="center"/>
    </xf>
    <xf numFmtId="0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167" fontId="7" fillId="2" borderId="6" xfId="0" applyNumberFormat="1" applyFont="1" applyFill="1" applyBorder="1" applyAlignment="1">
      <alignment vertical="center"/>
    </xf>
    <xf numFmtId="4" fontId="4" fillId="2" borderId="1" xfId="0" applyNumberFormat="1" applyFont="1" applyFill="1" applyBorder="1" applyAlignment="1">
      <alignment vertical="center"/>
    </xf>
    <xf numFmtId="4" fontId="7" fillId="2" borderId="6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4" fontId="4" fillId="6" borderId="1" xfId="0" applyNumberFormat="1" applyFont="1" applyFill="1" applyBorder="1" applyAlignment="1">
      <alignment vertical="center"/>
    </xf>
    <xf numFmtId="0" fontId="5" fillId="0" borderId="0" xfId="1" applyFont="1" applyAlignment="1">
      <alignment horizontal="right" vertical="center" indent="1"/>
    </xf>
    <xf numFmtId="0" fontId="5" fillId="0" borderId="0" xfId="1" applyFont="1" applyAlignment="1">
      <alignment horizontal="left" vertical="center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13" fillId="0" borderId="0" xfId="1" applyFont="1" applyAlignment="1">
      <alignment horizontal="left" vertical="center"/>
    </xf>
  </cellXfs>
  <cellStyles count="3">
    <cellStyle name="Hipervínculo" xfId="1" builtinId="8"/>
    <cellStyle name="Millares" xfId="2" builtinId="3"/>
    <cellStyle name="Normal" xfId="0" builtinId="0"/>
  </cellStyles>
  <dxfs count="123">
    <dxf>
      <numFmt numFmtId="3" formatCode="#,##0"/>
    </dxf>
    <dxf>
      <alignment horizontal="general" vertical="center" textRotation="0" wrapText="0" indent="0" justifyLastLine="0" shrinkToFit="0" readingOrder="0"/>
    </dxf>
    <dxf>
      <numFmt numFmtId="1" formatCode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4" formatCode="#,##0.0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67" formatCode="#,##0.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1" formatCode="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" formatCode="#,##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" formatCode="#,##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6" formatCode="#,##0.000"/>
    </dxf>
    <dxf>
      <numFmt numFmtId="0" formatCode="General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2" formatCode="0.0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166" formatCode="#,##0.000"/>
      <alignment horizontal="general" vertical="center" textRotation="0" wrapText="0" indent="0" justifyLastLine="0" shrinkToFit="0" readingOrder="0"/>
    </dxf>
    <dxf>
      <numFmt numFmtId="14" formatCode="0.00%"/>
      <alignment horizontal="general" vertical="center" textRotation="0" wrapText="0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_ ;\-#,##0\ 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_ ;\-#,##0\ 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_ ;\-#,##0\ 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_ ;\-#,##0\ "/>
      <alignment horizontal="general" vertical="center" textRotation="0" wrapText="0" indent="0" justifyLastLine="0" shrinkToFit="0" readingOrder="0"/>
    </dxf>
    <dxf>
      <numFmt numFmtId="14" formatCode="0.00%"/>
      <alignment horizontal="general" vertical="center" textRotation="0" wrapText="0" indent="0" justifyLastLine="0" shrinkToFit="0" readingOrder="0"/>
    </dxf>
    <dxf>
      <numFmt numFmtId="3" formatCode="#,##0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</dxf>
    <dxf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</dxf>
    <dxf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u/>
        <color rgb="FF202122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02122"/>
        <name val="Calibri"/>
        <family val="2"/>
        <scheme val="minor"/>
      </font>
      <numFmt numFmtId="0" formatCode="General"/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rgb="FF202122"/>
      </font>
      <numFmt numFmtId="3" formatCode="#,##0"/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8F9FA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6"/>
        <color rgb="FF202122"/>
        <name val="Arial"/>
        <family val="2"/>
        <scheme val="none"/>
      </font>
      <fill>
        <patternFill patternType="solid">
          <fgColor indexed="64"/>
          <bgColor rgb="FFF8F9FA"/>
        </patternFill>
      </fill>
      <alignment horizontal="general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2.xml"/><Relationship Id="rId18" Type="http://schemas.openxmlformats.org/officeDocument/2006/relationships/styles" Target="styles.xml"/><Relationship Id="rId26" Type="http://schemas.microsoft.com/office/2017/06/relationships/rdSupportingPropertyBag" Target="richData/rdsupportingpropertybag.xml"/><Relationship Id="rId3" Type="http://schemas.openxmlformats.org/officeDocument/2006/relationships/worksheet" Target="worksheets/sheet3.xml"/><Relationship Id="rId21" Type="http://schemas.microsoft.com/office/2020/07/relationships/rdRichValueWebImage" Target="richData/rdRichValueWebImage.xml"/><Relationship Id="rId34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onnections" Target="connections.xml"/><Relationship Id="rId25" Type="http://schemas.microsoft.com/office/2017/06/relationships/rdSupportingPropertyBagStructure" Target="richData/rdsupportingpropertybagstructure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ichStyles" Target="richData/richStyles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microsoft.com/office/2007/relationships/slicerCache" Target="slicerCaches/slicerCache4.xml"/><Relationship Id="rId23" Type="http://schemas.microsoft.com/office/2017/06/relationships/rdRichValueStructure" Target="richData/rdrichvaluestructure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3.xml"/><Relationship Id="rId22" Type="http://schemas.microsoft.com/office/2017/06/relationships/rdRichValue" Target="richData/rdrichvalue.xml"/><Relationship Id="rId27" Type="http://schemas.microsoft.com/office/2017/06/relationships/rdRichValueTypes" Target="richData/rdRichValueTypes.xml"/><Relationship Id="rId30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BEAA1964-07F3-46B7-8860-ABFADA35F98F}" formatIdx="0">
          <cx:tx>
            <cx:txData>
              <cx:f>_xlchart.v5.2</cx:f>
              <cx:v>Datos</cx:v>
            </cx:txData>
          </cx:tx>
          <cx:dataLabels>
            <cx:visibility seriesName="0" categoryName="1" value="1"/>
            <cx:separator>
</cx:separator>
          </cx:dataLabels>
          <cx:dataId val="0"/>
          <cx:layoutPr>
            <cx:regionLabelLayout val="none"/>
            <cx:geography projectionType="miller" viewedRegionType="dataOnly" cultureLanguage="es-ES" cultureRegion="US" attribution="Con tecnología de Bing">
              <cx:geoCache provider="{E9337A44-BEBE-4D9F-B70C-5C5E7DAFC167}">
                <cx:binary>7H3JcuPGuuarVHjdoHNADjhxzo1wYiApUfNQwwbBkijM84y36WUv7qKjd731i/VPqSSTKPqU3NaN
0uLaEaVyppJMfF/+85/wP+/6f9zFm3X5oU/itPrHXf+vX/y6zv/x66/Vnb9J1tUsCe7KrMoe6tld
lvyaPTwEd5tf78t1F6TerwRh/dc7f13Wm/6X//gnfJq3yVbZ3boOsvSi2ZTD5aZq4rr6N3MHpz7c
ZU1ab5d78En/+mXRpF75+3+uf/mwSeugHq6HfPOvX/Z+6ZcPv04/6ruv/RDDzurmHtbqYoY5I5IS
RDFhv3yIs9T7NoeNmY4JloYuKdcJE/L5e0/XCax9zW4e97K+vy83VfXh28/dlXt7350Iqsx8engz
2250cfP4ZL/ug/sf/5wMwLNORnbwnwLzo6kp/L/FX9dp8Jbo4xmmhqEzQ1IpucDGHgEEzRBnSHBJ
JELEoPv4v2I7h+F/WThB/2V8Cv5vq58P/uUmSLMPN2lwnz3D8PePP6MzgwpAmHHJEWWY7xGgkRnD
EmGODMMghkQGzD+J3pMIvHJTh2nYWzyhYm9uSsdc/Xw6fkvvs7J8S1kArHVGDIPR7VknhtijAs+Y
YDoRiDHK5FZY9pl4xX4Os/CycMLAy/gU/d+sn4/+sl7Hb6qI6IwRxnSBiGBSSAPvg09mmIEIGFIX
W5OAQE/tisGPt3MY++d1E+ifh6fIL69/PvK/xeAPvKkRYHiGDDC+OpUG1yX82McezahEBIEaYroO
1hiM9C72r9nQYfT/WDnB/4+JKQOW/fMZuGzemACdzSQ1BBc644jpXO4TQPQZnHvGmaC65JRIkI1d
Al6xn8P4vyycwP8yPkX/8uzno69+/1+xF9y9oeJnaMZ1ZIAFFpLzJ+Wy44XqM84xkaCVBCFCgKe6
D/9rNnQY/z9WTgj4Y2LKgHoH5/9kfbe5z0AFfbjfxB9OM4g6nhH5+w6RjmccgY1lOgaPB0sB2maH
DIJnAmGkg4UQ9NFlff7qJ3/oL+7tMC8HP2RC0cHfmbJ1cvzz5eW3cVN+XQfD7/8zfYbqDVgCmwDh
mA6uEqePRmOPJQjqOGPSMLZEMcz4RGReuafD7OwtnrCyNzdl47cv74CNMtm8qfHW0YwYOgXd9Wy+
95kA20EheoMMAYRvEOhNQ7gf7+dPWHheOGXgefw79E/eAfpNVZdv6raKGdgFJJAOYfIBt1WfYbAs
UlLdMLDO2MRy//bj/fwJ+s8Lp+g/j3+H/jvwXFVWwdHXFpty3HhZG6RvaMN1QJpLinRdp5RBSL1v
NrCYbRWRQXRwcYmOyEQM/trWDnNy6DMm9Bz6lSlT6refLycq2MQQXDfVW8oKpDq2Rh1EgYO8YEhq
7GkqImdIN3TwbwVBhi7IJL5+5Z7+hJvdB5qSsjv3HRuffz4bpr8pmrdkQjdmghqESvgTYcoFmOcd
HwuzGaVYGAIibrEVmWe/4cnFesV2DpPwsnBCwMv4FHzzHRjsVdNvkq9N6b1h0m+L/zanqhsMY/Gd
j8shHCfUAAkB22FAtmNiNV63pcMc7K6d0LA7NWVidfPzxWAFVYE3TnxsDzqH3CuRBjiyXAegd+SA
QG4WVBIVAtIeOuLb6sRu3P2aDf0JCy+PMuXgZeI7Bt6NAf8wfPhvE76HwJSr92DC55us9N7UaEAK
ViIuDEogG2KAOOwJiw7WHXEMhTqiEy6+q9W9Yj+HZeVl4URUXsan6M/tn6+rnHKd3r0p+nwGwEpM
kYBSHYV84B76ZKYzSCFSqA9t7fp3KcJX7Ocw+i8LJ+i/jE/Rdy5/PvoWhBbJunzTHCEYZci+IgND
kVqXgPAe/saMYhAJRAnkOqCOISdlulft6DADO0snHOzMTFmw3kHiSTWxt37baJvMoDiEOYUyHf6+
UEHYjFAGCXQILTD+Pk/+mg0d5uCPlRMK/piYMqDmP18OTtZx/YYxNoUyhZQY/NWDqSasz3SIrKFA
BBIiOBKgonbdpR/u5jD235ZNgP82OkX95B14SaYf5OXm+dn/fq4VYEdsGwtAFU5+n9qgdEYIlI2g
LmcY0Cewrd7twv7j7RzG/XndBPjn4Sny5jsIlE+ytN6kG698y1gNdI6E7CrnkO6GP6ZdAcaMQNMG
xMpw9B+bmPbRf92WDjOwu3bCwu7UlImTd+D/mEFzv75/rA/dQqvX3Tp9S0owxGVQ/MEU1AzYWwjL
dqI2vPWFoFWGCU6ZDi0zML0nD39ta4epOfh8E44O/s6UrNt3kO27aoLxDc2EzmfQKgAJjMfU0nfZ
DQlGGtxUxrFOsYR+jkme74e7OczIt2UTDr6NTlE3Fz/fOF9u8t//79cYZOMDJMDe0lf97/TeY7Pr
4znxJn2w045Ks8zWbxuosW3Jh0DFTTy6qNNCBJ/pEJ1BEhzLxzgaUk572unH+zl8/l8eZCIBL+NT
GVi8g0DtHHoHGm8dP2PwBs6SMYPEKgZ7LKBhCYltr8yOcdDEzIB5A+a2gQQU7SZO6mt2dJiAP1ZO
GPhjYkrB+TvwVpdlvE7v31D9Q5kHb7tkKGPiKVG0z4AE+ZDQ1kEoh+w32IKJfX7Fhg4T8LJwgv/L
+BT+5TtwlOwqztr1G5d3JPTICDCsjBvsUQj2GNh21UtIZXD4V2yrDJNcxeu2dJiD3bUTGnanpkxc
vYN0xeP+3rg3g88whlImB0fnUFFan0lCELiyHLr7wGWdRG6v2tG/4eHpYQ7R8DTzHQvLn+8V2VW+
/v1/v6E6gv6YrScK6Wp0qNamQdqa6VTAHQgggkAM/WyLnoqdr9jPnzHw7UG+w//b+BR9++rno3/V
bN7UGeIEGlslN6Doj6AFCXqM9zURn0EqCdqKd+pvu87Qj7dzGPvndRPon4enyF+9CztQbzsqnw/f
33eEmARHiEI7K5QuGVzhmThCkCuVUNg0BObgigJDwMwu9Hb1w/0cxv5l4QT8l/Ep+vY7QH8VbO58
SB1VNdzxeQbi73OwvdsGtxUQXF/bVmymTUkGqB4iofUYbDW0kD1Kxy4Hr97VYSYmyyd8TGanrKze
gS1wgnTrm76lVHAd7lMZ4BmBTZgmjgifbaM2Dh1kUGjTv2uVfNV2DlOxs3RCw87MlALnHVAwL9/W
IFA5A32PIVkNKe3v71hBx4WAnhfotyCcgPNKIXrblQjYzuZu8zx2SEAP4/+8bgL+8/AU+fk7CI2X
1X/B2YfSsSH+JDOhYQk33KBnm4Cm4gTq/M84P3lCr9nQYfT/WDnB/4+JKQPLd+AMPZ+OpwN46LD9
tZvOcPYh8gVvH+twmQrsAaQedlIT224jMAe6zrfZCxCCSV4UtvMD3+ww+s/rJtg/D0+Rfw9n/xgu
urdvWTCAm53bsjEYWajiiMfbg7vII6hrQtESfFGMKFxAnJz8H2/nMPLP6ybIPw/DNfnJTfHvBv5L
L5Ofr3//z2pTfVDrMKueZf3vH3NGZmR7WQ0K8cazGd0Bm0Efy9bdhC4JrkPdbNrm++pdHcZ8snwC
/WR2evZP38Et89Xmh473X1M7DMox25YIDNeWwbd5tKk7fGwvF8KlZs7hiifYhscL6Lsm9xX7OczE
y8IJBy/jU/RXtz8/AD75/f+k67u3VD3g0dBtp/X26jjRoT6/p/QFvOBCGLoOCelvVuFZEJ+M7iv2
cxj9l4UT9F/Gp+ifmO8A/Sy+X7dv6e9DBEagGANN1nCB+UAULGfbizsIrrAJuOEJF9Um8L9iQ3+C
/8vKKQEvE98xYP18BuAyZ7Px3jANARkgCIEpo5BrhrIA3GDeO/9QrYH8MwQCDC59PPZ07RPwiv0c
xv9l4QT+l/Ep+qdnPx/98wwU81sef7DFcK0fdDtcIqD0+7cqQCUAIYi1IAlx6FbUK/ZzGP2XhRP0
X8an6J+/A8t7Bfdk3xJ8uJIG1a2XKsvjJdhdw4tmEGPBBRswyo8JiUms++PtHMb+ed0E+ufhKfKX
7yDSulqnH06gVfRNm4S2L9aBQjsYX8gngN3dVzzbLiEOWTloZocLUPBSkYnmf92W/oSBnceZsrAz
NWXi6h1ckL25g8b1NxUCYwbFFwgFwPnk8CKv7f3jHSGgGKozHIh6oWlf/79iP4c5eFk4IeBlfIr+
zW9vof8nAd3O+71e3oFmreu1/fjytFfPPj4idLJMln5LjR0M2Z5c+OX9v35hj8/19Nay7QfsJdT2
7svvrdmsqxoWw6sx4IUYzAA39dl97TbbGdBuArqsocWCwyUpAiT+8iGFdg4fpqA/D0y+2OY6QLcR
DrJVZc12apv/gxuF0JUH4TgE3IS8vK4ObMPgZekLTt/++0PaJOdZkNbVv36BjEj+9FvbBxPQZw+t
NOA5Y3gnEFzrpQjm79aX8EY8+GX8P8bY1dygGAM7gXzWl971ieKhVn8chcdUF2TlmRsb9VOa9Qmg
H38pvKILkjdQWYccMSRpwLfc/1KRdL0cK5/YiTFYpDDWoU5XY1M7pCicJu+fLN2ffh2oqd1n3H4d
BMtwUxAuoG2Tc4Dl7jMW8GgaZzGxcRytPFQudKMF/+3lHXwHnmj7ETswUgaVOQMq0fq2dZ6AVtz/
itzV9cSjVW+HlThze8+RhB+lqZuquEh79f/xZVBmhUQXqAQ4QPtflpW8j/2x6O1Ac5mtyWgVGVWp
/K7wldRi7ylMeT182+oLgn8IhaYrgkEaduGL4SiWWdHXNun0SsV9c8lo8dQd+Kffsa1iTgHc+5IJ
R6hNQzJio7Kj6rJtP3mtq0KUXke1PI5c1/SwexX1ctWUrhlE+aIa9R885QEG9zawFZQdQcBlz/Ki
6OApG2+pFeMZhPpW3g+B2fp+8QMGJ1K3PS5w9uHaKrT6bxvPtyd258vcKIm8sHM7O4gePBbMg5jZ
vXRzMygSzfTz8OYvn5i975tQOEqZeSgrOjtLjuMiPNUStCiQceTS7Mmn/3MivxM2eDS4PwVpKSrg
ZVcMGjJ2H23EVddp1OhsWrpCiVIPlppmYEVIbRai+dzpUrURVU2UWFka6UqK3vKzwkyiXPnGcPXv
n/zxdE4k8/GO8DYts5XPycHSoIZV4sqt7LzHloc8i/XSTlBpl/X5UAwnaVGYIe1NHI+W5p63IbcS
vXb6sjwOePaDQ0a2ovnvdjM5ZXpSp4YRaJU91JHmqzBk2eUQh12ryEC1Tyjj7GqM0mjJtdSfa2GX
2hpt8XGTe6RRBal5ZvVpNVyNBcm4yj1vLM0aRcYC3usQfI356B11YZSEZoD68PYHWB7YPUPwqkV4
aQ2YDL5t/NvlVusKgbMOJ7ZbpuGd56bGZamXSDe1jLvmoLE4Um3sYScdeu20i9Ny4SZt+wPrAT2e
9HsYIb0PN45B7YL9mGr0bIRrZFklcjvlI/kaJ1W0ZFHJvgxR2UlVeANWRlzlZ8OI+YplY38bYMkj
1ZdhanZBLeqLtinb8EyEnecp5MdaoEiSiE91IqpzYWTdufRCfYXIWKxwPdbzWi9p7OAuau4yimio
xn5sl0Es60VA0dirrsbROfJK4rhdG37s9Ng4K/LA9y0qssGkPNACS/Q5/9LnemdDK1N1zD0tn7c+
JReaji7rUbQ2wR6+zcXoLlhdCrPMtcjGEpS6pzfYziucmMlAsdNkTX/bJ5hZoacFRz3vx8+l73I7
6xqiSt/4HKJO+CqXNMkUxmOaKh8bIV42kGjozJihpFNR0jWqr5mwWsMzTBpr1XntRWNgJV0eHBmd
NphN0NcLPW3yizRl8kTGUWV3OVh3BYLFbBb7yQ1JW3+Fpd8fNWhMxkXAa+IpsPFnCfWMWrUMD51C
OV3khe81qkRGnaokCFtPGWWMlkWGIlVkpZ4vmNFroTJ8rJ94vEhOU46Taxc65RehF7uVWbnci5Th
euVplvWG8vrmbOQxs9qki83RD7oFLlCiai0Gu1EtDFFEc2mApvUptSrQCCYuw+uhzq+h/VKYPWgy
m3osNpEcI8Xa8Evp9bHNks6YS1mkJ1Wkl2bJU3ZOuNvPPURblQ/U1ArXsyuaJg7yoo1B/YXeu6Vy
wSqPef019vsFH0U9zxjyToZRC+2U1Edt4F25STd8AlsdPdAYDmxJcnuQNLhIy9pzPDwaTt7R+lSy
0VUay+/6ukJz7g+xcvveU9Uwmk3n26lWrhOjaxwNFWaV9qUN8nDTNIVnjZ4WOSxz66UY49SJi9Yk
OT/TfW5GrmbmUf/QeYETkWRJ4/Ayx4NdG5Gll/yUVPF9KYJPlQFnD+SBOHpH77A7BHPpUqyqMPdM
FrgPg4YiJ3Vrk/qppQm/tGtt2ZWaA2LhkMx3+iyzcj100jS1sqA0ZTI6WUwVCWMnQ9yKG+QMObIa
ELBxSByvho3Hw6cwbIt5PsrGRl7yVRPlBm51IavORWTLMQ2UHlz7OL3UkLxqmvIEj+FicDXQp0Db
GNoFrKx5qQT1TU+MKvR6i7mxE/nMph1WfpJ+lB2zMxepTDBXoSCxhlycloa+auOPRScWecYcXGWx
6jtkj7I77rRPXneexshOBzGHbJBJc+CjS5WeJud1ssZupMLmoQxzZRSbgQ2mq9e3yfgJa53dx6Bh
suzU442FQq6gkHkO4yaPruo8UaE8C9ssVVqz4l1x3CZXWbp0XXzUudxCyXjJquGoiUo7KG29FMrT
R5sHy77ulSi+uB410+BW6kjFsW8F7hEJsnnRXmb1Fy9NFE+/GuOt8JlZ1A+hfiHzuW+AOpSlrsJ8
tMbu1NM6q4y0wBGuk5S3qd5/CRum2i6zmL+py2gxpjdRy9d6/zVsPjaae+tjf143vdLC5pxV6VzI
B5RKh+aGbdSxhfpUNU1nNjWz0yg7KofgjNL8OI6wmRh2TQJzCAKzJ/AI4ZnRF1aC9QWLjhuRqsrI
ljXVv9QiPipz9xNY6J6WvkrGi6xI1UA/lWVw06SVFaHgow52UWlkHbfSHFiqRjc7bkbxkckqPxrL
7Dj0bRzyI1TEJmOVhbJTFOUWrYOPxPDW7RDd4rr70g1RoobOdRi/D5l/lMfGZTVEJ251GxfESWJh
hpq0WX1i5OE5yUfq1H1oETGuCO1vI1E7Ugf2w7E8pQm3omxM7CBLkBKaqSHRqDYARz3301OUgKnE
0aiiuFNDE9tDFdkiuM+HzJZdZiP3c91ENq1CUE2eopVnx5Gtw49IfNF5cZKGczlUJwXCiRKDr9ox
OiOuMH06msQv59ngLjhOLRJZmacrD+yiH0ilV4ZKO6KSqFJ96HhxvgxIrHDonciyVFW18vzY5Gn3
EPb8qienFH0a/VhpQ9qaogxP/QrBQe7lxxKLeUVy04hWQYc+YfnQkmFURgJuXHwq/SWYzkoFIbcR
9m1KYhtp9TwPNgG6qUfXdEVgp0ll5lX2yW1vJa0uskxbI8Y7FVC5kW5q4u4m8rglm8DsZKNcwzV7
toQTY/rjAJratbIiWLnxFe0fAumZ5XCVhDdlWoI7B2fuoco3jdvDw5NrN9BNDsbawJ8L9ok0p4W7
Dto1zRqVs0xlRq40/y7WTyv3psjPB4SdkEVzIzjK3I9R3toGK04w/ph2cwSvZtduSh35x0ZWzEku
5z71E+Vh3CofXWkFWY1Jq3DjmWlbOEE+mkyuO1DcsrsSNAGJOhrK5ZifBPwUaZ5nF9p5111mRbEs
klvRXYK5XgRxFKjMf9AbAk+NzMI1VNdeFPn20Nwn7arr63mcxKrJTsd41eU3HBenadqZRgFiDB5N
BMc50LBV5TcDTpUsclXrVDGxqMTCzy34Sz8u+FCZzdiBomZWnURmEy96GZkVXsYyt8DTsgkjphC1
GcjUlGW8MKJ5gOyhsLXBQa2JdZNF9tjM29aCcT+03MQMUitnJgU73FfnFF8VcanK4NzwClW5Z3U+
l2SZB5e0/dSP56n2WTfOWDvafmWcEtpstCE0uwHB9osvuFkOMTknXqsychPBIesiYlWRPB/TYeVj
oqRRma12QdJPOR9Nn6zy6Dyjx6J3gqY1y66xcryC2C6inlP5wUmHjsZsxapRxfwc86smu6rLpS8D
RbMvIzBjdCpj12H+mYpBia5cdHgZykjR+D7wzS7aeLrjt18y8qXwizMPbTIGzG9wsyhorTqjNKF/
RSXZnZHUKkW+qturNhXKF7ViXamoYUaek4XXET+jYWghz4YhPi5T/yimd+2QmoTdyO5rWvp2wyJz
zFWOrkAxBuN1zpMFLzsT+afYO2/4hYGvRbJqU0snJy34Ro236vQ5NFNaoaGyurb4uPDF7QDeTdYs
MlQryFUssy76mhTtR6z7Zl8sxHBUiMskOgvTEx+fB/7S730r8RvFvV75/WeQRDsDzzMxYseIM6cp
sytWu/PI+MxSV7XwMQk/Kn12j0YdlKJ/4bmrOPWO8yBYjr572viJk9B6rpGPmRfP/Tad651rVwW6
jPTCcn1uj/B32lWmNmrgvy1yxsE2EFMHIyuzhQ/hW8WYKdOl5sEWQ82q4OAWQQ/So89LnJz1iVAc
NIiOEnDu+con6WLoK5Pj0RxoprqSO0HlhioBfxNx42vDyNk49GY9zHvemX3YmGkyfC1ZZ7bxnasB
/cLPVKljpaXaPEFzEt66zaBoXc0hq3dbxNkiBRVNilARHJilcBUBZWUMHwv0uZYPNF9lyVWIWgcN
kZOz8gKB3W98zQy7i5xdj2CWNdx/TKR/vVWIZXmZIidhlamLS/AJQfMqhr1TcDvx+ai3qm/bk4QH
Rx1ENBFiDzLxnToq1UhCaxjpiUzjyPSGyPKGB5SB0unJkRHSr1XZm5EEjyfxz3up29EQnATYO+bk
poVYfYzQAqBRrpeZfe+CLAypKqJz6c55dp160bwdw7OibmwfUlNzmvaNisMNqtZFPZoQlNolwmbQ
3rcchKGJzMwLrMrol0mTqNHTrZzWFmmEqvrLaDTOJMnJyq8yoUqqOWACQj2aay23Kzee58w7STx5
CpmSeajfkcA4Kqlwoio1RTqPwuGo5f0xazu70kMz1P1VEY3W1gCFfWFiUPocEKkaYXa5mIftzVB+
bLJz7FGnRUyNSWANcToPZLRoK2qldTpvG2739MHT5ZGL+Jxx+qXMiO2F17V2hkAP+X04WJUcuCnd
ElSK0QZKiyvIJIQmr+ZJXStiBAs3wLWCbOtpx62+bFd62Vp1fVO2a43gi6IcF7m7jCAYqFCzBIdZ
w+cRHVco1awO9SoyarsLXfhUDMFbdCRjLVYj627j3nbJEcRdVjced/FV32aqSs8lSx0UF+BfaMvC
u0Xt19CrkJm7sJHLyHca/UgGi5wswQJX8WlTfGUQp45zv7n24ARXtarkFz+9pul1EvnLTDvLh48+
2NSgEE44NBZnDkp6k+mFQ707xGI7khD2EUfQFYSd80bmzigXxtgpP+xdS/hUBf5pjE4hTpv3umRI
5fCCgNsGR6FZhNKB7F1kBXFqi4pd6GG3jrvxcxLE4JeizJQ444u27LpTN+lVDtYZKCd8GTd6dFOM
cIZCrV/EuNTNmIJqDzIZzQeclHMCLXHXWd3njhaV98I1rrQ6qa7r2l97ifiMXCNQLOzRQ5VKu2zl
TU5FpMbGD+a4153YgAxRkjfzbuu0eG1ukgQldqL1y4iBEW5jw1AuF2ZhRNdGyHq7NFCruBF2SiT1
cUuCj22nzXOwcXmnrbWkPSrT2tSMLjFDAXnnwvsUaDRWtYw7p8h9TwXwP0kwoya8ychw6YERCihY
4CjbCIgqdbc9o1VwGuehU7TiqkTuRV2W87YSS5mSlcchyG4rchL3mhpIMg9xfJl2yekoElMrjc80
8kMToR5czIhaTRcCUdU1xJ1mBwKvZ+hWq5oVtLU6nddc4NFdDWy8JLE+qAhs4hhmnyPw7cKiqkCG
Egi8wmLMwUi5W/5012pbcquxelRJWK2p6y5Zx08TjWRz0ev3Q9zSC1QYC983IJIApYSDJcpQqnIj
VGkT2D6+F02xHv2vbkHNPh51RfPqdCD+gkFIS+sGDgysR5CmoLXvCI/OdaOfy9S1fcI+YepCGBQv
2rawh2Y4ok121sXlwkDdIhqYTYrabsPCQn7lVHkC3tUArolHPoeBdHzZ9WADqto0Uq9fFhpsTEb0
JBF5peqsm/OoOkcRnme5AKc2yxUzMtCmeN4HlefgqHZSGecmI8M8oulpo3GiurD+ZKDCGvR0yaUP
hib173QvnPe0T+wwaCD66FI4xBEqLaYPhj1gfA9YYBvJqHWaJixMHTKEkGi/gWspEINyC8xhrAbe
JVZeBkdVEEQmkGgJbwDXsBguUFif8by1ciRWbpB1EHuFkELRxFmQ1NdNLcCPMhwW+hcRalorcjP3
jPJYGeGDD/l8yEBeZ63OnT5PLsHhuw8hgdiNHOKVrmmuqkQrlxFoSNd/4GXCzzReVE4N/+cfotq6
PkrxqGTSjFaRDUc9Cmw3B21e5BCbQn4mPfaDipteAIc/T3vdAz+7TJymqHLLjYav2PfmVOtUNyaN
StrwczqERzmLISR1c+yDJgVNoyXH1A0taI4B1wPOhlEdwflLraqCBMJAnYoPZp6Bu8urQZz2Rr6l
XvMvDIGGm1rr8VfRDLmVuSQ+TpOcbhAOYqcqamlqldy0SQaIliKxUL5NE9JImG3Um8JLbGhGykl7
RrT8Kyu94bIVWm/llYxPpEfpSVRW6HNveDS3kkaLqnkVBUy3R6jl6orlcmhMnYHCWNIxZxea25WG
7WkgEBetR0rIOXtguq8GDcOjFm0dJfBDy3l2lukjyTRzzFihzd2kaR14MWx+BA7p+ImyAC8rBimT
DSUZwI/8rnW0NmeF6jHzv+SNF7ROCeeOH5cZdT+1nl9cQoXFu5QiF5dZ2/qnbTJql+2oNRcl0/s5
1fPoThugRqiCPM+OaB55sYohBD33gi6/dKsmNHMs/DMqi+Y4iESVqGwcGtWh1LgJO8G+eCHunLGH
Mh68NDI7K0ndLqSMAZVMhh997srrtG7YKgp6DRzIln/OkwrkIKbFFYPM3RUWQwExXw5BXyj4MUuw
oVjk33ckac6IN8LB8TFkbbTGqzKVp7I+x9WgfQIHIT6PSkJVMoxEWkT33CMEWulKy1mz9EOjc8I8
FHc09bOTBlKcuakRBBGAHPsKvDbIAZ+XY8FyNWi0PvNCPyEqhnTuReGHDwFU51UJ9DosBeMDxYbc
VyLN9M+9S+iKjVlguWmWmpoX1nNQLLqZsph9SZKQqrBm453etInFGx73Ki675JoXebVkbZpZdZCO
4DkLV5pRX1CnTOPkJCxr8f84+7JlOXFt2x+6ugGi1ct9AJLsV+/l5oWwV9kSrQA1gL7+jHTt2Md2
1S6fcyMcDjvslSRIzGY0U/emFclxkWq6bH6c7Fc84Q+aarQTcVvZszYjJZkf6+CT62pXtjqIUWk0
9TNc4/07rSd+BoJrp6ylyi/nNbS5Tb35ma7C7YY69E/h1MVewebFQ2Tp033PxzZBgenEzkmOVEQn
yYF/ug3tRje2z5wkWIe4ib/qnrSvWlB6N4YquTRrExZJb4L7mofL0R/skk2Biq4OHrs9HcLlheIV
fJuo6cas6qruG2ObugRSJOeI4mEkZkBNXkfpVK6WzSxjC7PvI9EuexO0W5w1rOsvYlhX1MM2Gi9h
KNh1WVjw0uOVySc5Rh9hDFg+bpwnuyjEo6860wNS0sBgXWV2Mp5XoG+Lzc0mlnwwalyyWbkgc0vj
ZUbFyDfeGh8cgksp6cKKgOsp6yI17VzohpIoTr/YQANi50hqk6oA7dM1OBgy3TfJ9Op53BViRCag
EVFFFda6ELbCPtPT+lhVaV1Ok/8mHejFEJKOjKeb9zhMoQJK6o94ZivLxyUGXBMO8l6DPkTkH7zz
PKYyi7BBy3jxZUmDadpNkzL7xEfk58ywB1+QJh+SpN1H+KxdQqu4nCfFdhh7BZ4gRX6Lao4ysVJR
3lJzb9haHX2LJxO2vc3XTffFXKHpWqlQzy7ofDQBDT0mOpx2uo27onWAdLvNq4ooBXyfEcgZ8Iza
MbcWPG0ggndpP0f3bW1qJNPaLxFQ+3wI0lBm/ehsFiZLdYeDXABsxXbO6qlLClonW0EMafComDon
ehH7hY6AwYIZMVkAIhynIfpW4VV/UnJZ9zVZa8DJc7L39TDk0TAPJzxSlzOt5FHZeN6xBhCG1Olc
aG+b83qum8ewZgE+L3ATsiPx98HCvCw1ejiOmrtsWF17FBIZZ0siXnio+vd2G+0xChdzWdxms63p
12erIpa5aYoKNGd9GbOxQsPP1tJsA6jEsWrfkyGYW/TsjLzHMpguC+q6+oAGsasOrVmX91yJBRmY
8vhjxYl/SZdRv4WBAAPdGT2eecT7Z2tH9bp4ZLwLDYKx9cKm6FrD56yTLcn1AFC9rwGBxfww1KoM
666Ye7CpTHTgM2xzCJWRKMeTKJtixDJaf+QTqXKRBlgWH976Pa1GiSKWmQsKhUUdxUyrNq87OvkA
x7dU7oSdGS3bhId8pyfdmR2iYHKopnXaLVKjJ6u6KX2d2khUmQEAOwA2Wshuk/O6Dx1PDjiThzc5
6dfAAojl6l031OO9n9T+W0+XG3vWbgalvN/FL7Pt1Ls4EDUHIEJAj5iFR/frGDWF4v7aosdfXLm5
VJap6oAMuqneJaAMTgq8Gbr0Nb7vm9WCHCR9VMTJJvdAt4OCO1K9AxFOy9kF7XlyyVfje81eLF64
C/T2TjqTgmzb6AlsmAbO27iio1v/FoTtERXUo2jXP4wFpCT12GY66u2uXcw4ZYJ73XtTyeDVMVrZ
DJ/tHVsvqcumSyMsHGqDQg+ju6vXFl0GvDRPmK2insTUbrmPgyOfe+u1x04QnYnUjmXjA5RYkWdK
0Tg/m5slvqbBGr7W41ahIWR9mJsKfW5IKtxQavlJdaE81DZB4KVBXXomSZ44knQ5kMDPR6PCMvZm
vW8kqqC51eosAVWigwgIupQKVOO9ERwIeFAtx3CzGrCkWh7beuxLlMDaZpqx+XNVkeUuWi22d8hd
12TtLMmQe4Foy36Y8V4T252FN5E1D6ySB5YKlD+KkMdFKAul0ur2oFjVNanRpm26WlU26ZB+U9A2
5VWsdQcIOVGfKeLs0eOM5FbGSPehJONuNnEPCgRUY9UFfK/TaDswNoTvhr4Zjk1o/vAWtRZ1z8AT
kICDLAHYvp1CFU9PiQFRIHDv+2pD9s5iHdlvjmzkruUQA3gUHN+6zN7Fn5xEgTBMbJemC1iGUWx/
1LZGE2MZkly/+NXryLV8UZNwxWD8oCCTFA+JVyO4ILSRAzLTZDI/NHg4PbVvo22SDDpieoD+QAQ7
EgXyjiYTQViuBgCw6Ga/0JX5D/4gzKVZwI6EyjqgUitQabnVy2e2IMcHQdchkHZ2Pi2zH31LZn+5
S0STZnJZ3GfWbmBDTTrFX1LnR5cmbcYSKKO8VB7SVO6cGHdLbJgBLxEJoBZebO9opc0L6wfHsaVC
hWJqHQGFLduVep3cxYswcxaPIdCoKU7N581VJESjkeo3f2T83VjJeQORgGInJ4J1PJsSyVdASta9
kMEtV2k1hA6qIuod10FwrgN/HgHFqGW3WesfpiFe3/kVGwAiSfBIvNUTQtwg8W400+sULPMRQzPr
B0TZ5W5r2PxBSBMDUyCVrsvF1v6lBqe6b5O03nVRn15WPMiS1jN9cES0QJhrmk1iEK+iquzDsCT9
ywDmYe/axT+xVVPUlNJIgsY0JO9ZHQUn1OpGZcM804tkCWB91gjcnFUc6bQKwNGnrrLXAcjcvo56
tkcd4qOXBb/8peqS6Dorijoq4N6hr8ck75rGPw0O1MachPNREVt32aCBdeOUFFCjrjWZ3gj4jXm2
uH8T9E9cIBeufbwVrk3j0ziF/MJJOuENDJLwvq/AXBdVgP2fDFX91dYhmtWmFvXFJRK9azeMJpcQ
7FzsZAR6+wrVqxPqUFMRv+tlKi++qfRbnahk78Vy2w+hSi9t73S+BGhNwyCApGSJUjQALZpO2kxh
WdepeQj7irxtbU2wnLTCp7Z9Wfeze2hTVud1HczlXLVPcmTtU+tzEBwriz8KtoyHmekEXPaSxk2m
m1R/IeOKoGJmtj3SSLZPmDkSXjce+g/Er5t3UbfJK0MUh2Jjcu5THYxpmicrOlPNGxZnQGli6DCY
3DMTCfBvIZvyCorAy+jF7f1Mxga5cKXy6JJboY1K+0FBsnGPyq6/kl6rd+igA0i+fOGSsq+WcKcd
gb/e1XGxcQuyBUaZcT8ikh8b0rAwd9XkITKZDiWgSsVdn+q2wEyJYKeHCFsTU230buz8ihYwcfSA
xtBsBTsOfafKNuED/oREbP3KZOs/0i4e7isPLfx+GfARwq7BaasCtmZ2XqEiGThd8t41KgAZM9u7
jQcWQX0YbLGuYmnPIxpyBL9oRoh1Qj60wxbmjCwM65jEV0U4xQ4f0/uWYcctXC+HRmgjCm3hNgeI
aaN1yHtigwxUDMANdJJek+PJVztTK8i1uGrPFW1WpFxG980cTaUnWPIZwUyBWd8G/66NdABkoJ9O
KuDLYQwacT/NJmAZCHjLD2zokmzqdTpkSWeCx7gP672daQT0M3bm2GLaYunNir83EMhykHMVcKwm
4i4omNeCQY+UXT28lCm42qSOK+zwmXwaU68uUSd5kJo023iaY7w23TTKuOBmqA4DWYA/BWsXZp3p
QE7OKXupxSR2lE4D4OsOPZrzuvaa1kI/ScpDLDiksm3mc7HcjahV31UyIlXmiA6GjI2k/8MP23Pb
pydUIKwUpvcgr2vWMoYG6oIWavpguCUvDQU8bFg9n+oUCF3fyfootmr7Nm1d8t7rKz3mYlv5YcZW
LZjoI7waUXCrjFqDDi6gBOvVVvfNGlJwakt3/D+385Qgr0A+TMYWzUiw2WJrlUezLTI31NgHnLIp
aG3Qq9rxxUuo/zr1YIghgOj/PDnkPyv//k4d9v0kFBz2wEJ6M1//qA5bGYRpAwGqK1nPL6vzSBYp
ETzUkWee7CwRcrY6OKDnjQqC0HaAfDU9/bNE7W9UnNHNrZPg9FPUrtEv0lgrZy+18bjubLu1GwRH
scA0XjSvQNLYo/Km5jd6x7+7IItwxAvmpCJz36y4P940RsBw6df1tuvbpX4K2w3iE6qXfQrR0q5W
6/SbG7zJJ38REEY/Xu8XeWW/9tBIUVwP/St2hROPSdReIP52mVLVx2b1H/Q8jr/Rq/6NqDPC7WHW
DQ6Huk0e/fkumzTEq+Zzuuvi6SFI9WNLVPnPK3f7iL/cWAKpNnxuOMLzJnj/8UEmwEulUIMHEcTg
ZXwa3/Vi/qMVY1r884X+Tmoc3Wy68NThNLfvR7X+eCWWbmIdHPpjBfzvqGZgntXmwNqnu7bxdlwp
FLp1g6I+HPazqt64TKOneVGP//xF/uahYqoZxprdjoWN8WV+vmOJMhPSNeHtQivmwzhU3udlUu7u
/+Mq8MbCvY+jf3HjP1/FTNLvwlhDOkjZeAKYQncpjT7+80Vu8+5+XT0MQcL7hqEvmEh4s///+EyT
VVDPWbvuumEq40ruIl8cvc2+bjw5rk6fQPbtK7Txuo6O2ypQp6HQliAa67lISXuKuex/I7b9u+8E
y2QAKz1sqd+nN/34nWjQs3r0NGTyfgo1gHhYvPmRo6KYG7n/zf3DqfHr/cPEcTsFh+JKKLp+vn+G
smzEhEK6A8w0i9xtCX9bIGLPK15FmVbjBIVvhY3dT8n0JY2R9Qcaic8gLW8i1pSAA9ULyqe+ih9A
6wDZ3igwuRAcCZSdYjcuNcScv/vWf1Hd43UOE3hHMeo/wuGtv0STtCabTxpojMIBNgwU7Izfr55T
BzN683uFZglsd8uv0mPje45MuNeT33zzDV1DtOUzOt0Qru1Hv47iV/Ch9Fs/9kiCwUriTAEFmyB8
8IOPgAzoGweC9cAGggIUJzfNl2QAiJ4NKdVlw25ytAq63hhSp1i/q0ILaFqO8YsOTbBbQh59VPjs
vRDLXChhcTyeP6bPCbPuetOiLlksqwlEkwMVbemyTyQo8yolspwq3Zdq9toiaBT5NkVyeEh4Op0D
5YMvJtiOD62Yt8vCuuAr5IjsygDqQuO1gdjy6eh/QQkpL8nogdKBwP1dqqVyKCz7sMlCdFvP2qYr
Po6wl2Ft5IctsdFhWo1VmT/H4smMlZcLGaQl5xq1HGUNkFhXDU9NP28fqtEh48uYFB2onWeuwQ7k
oU/WrdBGQxA69VFcesk6fRxwON/DHNhwx2s9Z6tDfNuhvGLvCEWjH/Rtc46ZGY8JN0JfSNpBiTKr
esfR4ZSVmqJDQFuzD6PBHX2/WYqwW4YDYUZf8bS3e9Sa/WFOBQM9aZaSaBI+V8O0PjTIcwUPBrC/
0TTkXTXFp8o1FluWQ3jpOvXYCdr1WRR4+qNM5LBXFlliDJPmazJJ84Ez1u9TfMMydA0tmwpCmxhP
+qBr2e6gQrLPfdsDZotBc0NzDZnKzK6jz9XzGG7rfdfycNeEJCl8l3ychsAA7OsqlEkkjM82ZmmO
8f9hSSFKeYyGhlwxMzLKwDPTfZCO9pqiyTtEQSfOkCUOQJeWGaJMhDUIMFC2hVXOIq0eo871l01G
SXIHz4B5DX3RQde2OP88okTkebc2du/XYwgOqgPX3469G3KVQPAZpolpodIya9kSKv6gS4D4I2sG
BVDUV3dLQvmjRInt582ELWf1FD8SuelsHdp0x24wwII9fPR1GpfBMkUPmrTpKV5JnVdUJQGEKjY+
cinNp42gBEJlOog/ttpDjNtA+GQNFf0T8Of5S6/pW415Or+rBv4SWHESJ/VvwxYwCAxNyy9FltEr
IMNtpjugEhKVdNvtEpfkOpGqUOGw/CZM/SVP3i4HO4nPUoxEwXL8HFuh+vSwuQPg2a19AHF88Qn9
jUPsL8VHBH8lbofiAshg7Jc4OONLV+D1/B3UAQcmEdC0gcKefvjngHv7mJ9qnNtlkO6/W/pw0MQt
HP9g+/H6TXRAUSl0HDLDCVDFuCyHSn4cwPN5VVpw6j/88xX/7sZicEO3Uf84eOTXK26yB6UBzTb4
SA/Ab1+w1L2sDbjGf77OX7YERtVgAmUcpTfrT+D9skaJSoeVNz0FPPwxboA4zHWU0RGdemXi8vu1
/uX7fPjzgf3pYXyT2Ec1F/qXv/6/F9nj1/fhP//+P98tnv/9t/1XeRsAon79T7fr/Pt/4XP/dd2b
r/Onv/zFYPofLKRPP01Kv33MDz/5P/OX+gme57/threP+Mlh+svInf/2mH7/uT9dphjScZs3hk0F
zwJW4uZz+tNlGvxfjCLDKCFM7wA2Ad8l9si/XKa340Rv/4IfDDHs+/v0xH+5TOFavU34o3ChYudg
8m74v3GZRrf654ed78E7HuIEEFgkY+9W8d7qpx92vg+75wpzDsuMDdbSh0w88zvviZgW/RLrroNv
2AFQRQoVmhuQyxsNss6J4+I1Uc57MPRG5twClFIpGMqphlwk9uyeD4rteWdEKflY7baEpPk0l02r
7H03Vnu/sTMsCRPbq1BHhZq7B3+iSH3VtbVGngexTpmJbFo2EmyW7xO4rsjXmKj6AROB1iuH0rGS
yQTXRL2dGsCdlzlArRTP3hnuWQhdeN0WTtP5JYZmkMRszpqoS04rGnU4aCNxuOmv2QihbHNjjTpn
dz/shn+9Dz96eP2/ebo4ugwdLFRUQYCg//PT9cItnYJ0TrONjw9d75PdIKOtWOXkPwH4W3FAI3g2
MHgpcXmomw80AtmyKQ3jAw6xPagm+Mz87krl8romw/qb7/e9Pfxl9aNb8EF0pbBs/eob28JJ9vOy
pdnC3kfTLE4i4vfV7Idns/KT5hy6G7jiDlGjwwwEEyiFdgz3LubPEJdd2A2AV6imT0mj5Dn6QOr5
cQw5vXQp6HRuPBhgpw9bzbtCJ7f1rg3bj2P7KR6V3VXQ2H7fAb11FzeBxEUGs3tHx4+e8I5rMhrY
8ab+5MwDhyWGj507rMjCJUmm7Wxn/6DBP2cKGP4dbYIAAkpbcht3z1Es/FyMNSTkm34EQexl3lh/
C60mdzKCRFc0wbWCLRx8gQfOTmURZ/YAMLAtgDBiwZLWldGiq9P3DTL0zv6mC7odRPvrq4cD7RCX
MT8J9t3wliJ+ePUGnng2aacKUvwWkuzqeWzT7hhDPyu3fj1btI23mpsdfM/B/CFIyaftpW+S1yDq
w5KN/bhTTd/nNm7qfRTOkOX3a3IE2vwehGtcKAmWd3PgTd16t6QM5pYg5bYEEY3aVMFkNhPYLW1r
4QAATRI7/QdPfLeXxvm5TOHHIXWd5A68da9BTXpieMDZA8e4hkieYeTFnQ7ZBjeM4bBKwDOxdVLt
67Bvi22BnEnNk7zOnE57htE8Yq2bq6RhfW0d/xiaKd4Tqd84G9R+rBy/DrffYq5Qu09rve+GYMFP
+3BTOn5khtLDrHzoxPve33UA/ETs2CFmK91XEepb43OdoZWrf7NQWJC/rBSmyNwmCSOLIopHtyT7
w0otQWhRTg5BpqRYSi7CPFGyKUFDPhgRQD7PgofQ2veMw76y+UkWQDMFfTQ8eaifdlsvHCQMsyq9
ZdvKUH+hDC4qGY93MI2pDCqmGf3pHOekGQVESIE+Y5mbbFMdsMJO9ccR0SmfGeReFlM/ytaHvUEx
j3zovOm8NGtwZsHNVhVV4zGtm2Vft8ycq5a8pKEa8Ad1uhXV+TTNOiMMQjxoYXeNcWAC3dCWqwf4
oW1X9PzypfboATMTgqOABnzk2xkiVzhC2vlAN0Rm0+ww5nHYQ5p1J5P2Q8tWU6SemQ8u0gcdpt8I
OhRYYH3/6NfrmlXQRJdy8N82b06LMLFfgNTW2VxBmOqlt467ukMP2RTjGL4FkfFyb4YSJGpgqmEb
f6wkTS+Nt517KLiXLloLw9KbIT2ad1yuXcEsHJh+pKFzXaDbg5JCZz0EPQeldFqMRJFcUagtrGn6
POn0+uDaKzb5WkI4dkiJDZ+cDp6kDL5wQV5agX/hMXmPySpJiSuIbNv67tAqOChCD4oL1gzN0Xqw
bYi1/VirQJyjMS6ZCtsdrFoTDi7xY8gZcc0BXd4pqujHlkKGAUX812lWrEhIhxcXGskIVPb3r8km
ciN2PjpaLftNp1+9sbUHAyEFutTpRCdIMBOYeOFO+uAnHMwznSDsF8USROjmo8W7bmJOoLSMckjH
IFNcnmNF7kVQH4xNh2ce87Lbs2EwH+e6Ho/BQGBKg7om6LvzAjoBAYON+76Jc0+PQ66ZZrkINT9P
HoF6Nwr2com7srMxKPvaencb4lfOK++4JP5p8qNtF07tlDWdgKH2piuRdfUHAH10U8Lbp5M8QAl1
AY085aNoocb070LrsqqGCNWTKm/sEUUPfTbRZHLFEgF3zvC52YKHtINLRVGJJovMuYipOYM2oNA3
3Y/2xUdLDftI9cHF9i2saF2C5lgHG+/XFWoRyEQ67ccogTM7wakxBnABmCUYCthKzxWTAh5F/WDY
EMO+5+8M2bzjCF3Luf7WS388WsZewyQqww6q9HXo3kzI3rdbBbIIQAOoyGH73NSJBPKQvhA133UB
jF//XEt8Twc/5mpMeQMRhPHNISYG4Cz5X2qJMeb1iuKB52Lq6nM0p+C7A3caE9HnRjF2HDR7MW7q
z7qVXjZvC16RhF3JkLRHM8bIqxO/ThDBnwAlP4J5VBCAZj0T9rLpOkf03aM+sucWStfMr0YKtVeb
nsHlf4Ksc71rUHsVqCH9a9D0SU45o3nMw+ikOxuB+uTHeu7pU9LDZJjARhp6y85heMjO3qo8DScL
Q9SGiOKyGv3VRHDH/vMj8n8B+zCMBxM+gB1AoIFR13Cg/xynh9RiLLy0Iq8AN2UM6x2MAGN8H7FO
aK7zaEZWMg1FL9lniwjtgfbSlRyvc6lqSOXMF02jz64G/U9STLQIIwLtHP1zutF/ZmRuc1R+WUt8
zQBqRBxr+Fe//hoQiSqDitx7rOZk2rV0IC8+RYbppOO5GZrlEgKaUAQ+yqWH7VDa3+ynW3fxy3dA
VXo7/hvQsA+v/i+zXoB8c0rMQqC6mI56be0Zw1L2EtK/M8zr4i6Rj1XbvhvsPOzPf1YPEwJMEY28
vR9SvuHtJtEurqLoTED9gCkGf2TnELLT24JDG+cOfsDvh4qrjPdLlbetZHs5sApOS0FOw+2373/C
jlf7qGqvXh95p+32GyQJ3mlcHVoK69WFZwOoRpr13taOnChYxylM1H2AihKmHojJN35jlVE/jMl9
hwd4igCuESAXmbfWbA/M9z6eYDYOjHh2oPTMRtL9b/Zfejvf5+eHitlAt3IfgDOOt8f8oJ934Lwk
6VCTGQ/DxYB57Jo5SKrdAqE/gLenYIDn16Ib0TDWaGN10cX9XEx++34yzYp9m8BO2F+T5eRcDJNP
j/KBrO3Fb8d0n67ica1gAmzsK5g+L09GANVQUmQufamiPPFr9i4UUQroD4MW1i4VwH6eXArhRrvd
FB5Lt+yiAljHApn6mBzndrlvHRxUsYk+xzNF0WV5Ci6Avo2JD8llgsZI2ua0LXBoBFDdgv1dcqgU
/UzH7CRJ3e3iPTRdkEu2oNfVBKHfEpO8Vu1Be6Eq4h55xdimJI14DXkMkVh9sn3wIRghWob1hd6Q
4LD5PLZDeIbUtEyrWsHNscJLTeY3YQ2cBe0Ep+vs5yCNoHWhK1o5BjcxVmAXJ0gfEkOeUNLS55AG
+41HJ97CmSYXpEl4r/HMx8CeerKfE4+cYUr8BvTFwhNew0UDay0kSRFIXcGK2W9aiOYWLE8UwSUV
qg1SWyv2xhMf1oWhhRiyYVyjLEqNl1EP0kiMUuqKuEVvN8P4Q6GkcwwwNJTAZjdDAykimA2Akd/J
vsogtfYPbeTmnWk/aJf+0fnqDXDoBL9AEp6kXs5r9YpRT1BWhpYWvHqgoZf3dIv3c8fs3kBV3kv5
EV8ygfeHknv2pqLhgCkI3kOCcku0HGMOGJavqlewFBPyP6Snp/jaq7rJGYx6OxxhBaFM8ngbv1SI
OnjsmPHhzW3YKRDkSFsVP9SvZAs+gbUPDyRcr+AOPi3RzXyq9R2yyBOW4QuyUpcDJty5Kmwektlt
edcN/W4dYjAskKGudvLzuAIzzno5PoZp9wU2k6ocVzxHByFHAV3R5wrWMWSSPY9ZhupIHQcIvjMZ
9uOVbfraEQ82vn4EGbN557r33cH2/N6Z6Jgo+Lx0Kjvw2vGzl44vsgvn92Z271uM7XEgV7J0S/nL
1MBY2Q1mV/cQ73hk7iC+dhBQ9OmVGLYhDGJmBoqylDl5kuapb7q4bE0HEwoEPnlwmcRaXfvubiK7
hUVfLUs4ypWagSZMP2ngD5kbJ41RB5kL+u3YrdDQbJ1WBR9fIzSCme6a9xCBBDucsS3yAa9H7mag
5ti854A5eMngG4cFoUSGx7AKE+LDFj84D4udCxo/jM5Ln8Iqhv0pobtlIOkTT+mdQysHoe4fwVTB
Q6GGaccp5zkKxLmBhGxD7yu22BYDrJ0BT1WR2mktvXq5gGsoYsw6yMCGPtAmnpeMtdB1+nbySrMk
Nh/r5H5ZpJ91YfMyjMGSDQN0aR7AkxZvYQ7mPcpGGJkbnxZtQ6pdX3W7pR+/wVMOo4tzFFtRj49x
l8AnH43HCbK8klH7MqJE6jDYZd2WlxU81lmlFMOGKPrSiZ7cRKYyIrwvwrQ+uUU9iwaVcDeeyeIg
mmNw4EJ3XZgQYXJ2X6wDVefdzOJAvR9F/wmSjb2ZZ1jPXR/kDU8yunZxMQ4hXGuY5wCt6+ep6/h+
RK/d8wWzILbpks5jexIGs3ygsfXaIMraBQ1eiBSUR52edhDkD1kL9Uxh5ATh9DSuZ9pDSu4PFGrC
JFphcVvCgs8SZilVYywXiXMIDh8ENa8Y0I4RRzBibF11NTq6VhvXqL39JgPSx3OYKgVCX62KAVQm
DK6AJjAZ5xDerSUSF/xHDeThQQcB5ITBGrODPtjglVe2bHsF6/JMalRf6T1JMKcLRTcedQp7DbGc
3VY1B075iJDUFmp1nzGe6YxEgR+TGIazzGBBseZQJ/ttlUX9XMNrB99hxx1ktzEYYbRVA2G3KQ0t
pIQzOoc41GiL2Dn1xmvEzKc1XXC3ij3Hbu0hvmWv/iZ0bvl8eUFXtt0hUyUYPmORgzJqaAQOBlM+
6pU/Or3gGa9oaKDwPmDUzDWGMQdzULwLNK17jue38zFiDXstRQ+SktOqohdI3d94tyLMR3AbzZzs
0qRGC6LT4JiucqcVT3NoHmXRj5441a79Fi+Ju04Ecx64lf3+v6g7r13ZkS27/lCzQTKC7kWAkunN
9v6F2JbeBYP263tktSC0LiAIAvSil0Kde0/tnYYMrjXXnGONxzFo4wffkvNetAadQZkSFkNVABWg
VqUurV3flTNGr/rgD+WO7Nsp7sw3HvbYnTIgS9b0aLXu42BZ3tpcGvonI945Tj+hgIztJsJ9VuAf
p4tvHnP7OiMEIrfK3Ljc5279YrZ0gg31ufUKVuZKpqPTJpWqh2ORQOFB+KkoeFIcA9TS1g1Mm02U
GeXWpkFMx2vi22jiTaQHg4LX/DYqO9iWvftkwUMime/7N0a/FcRg1nXh9NBEEM1G0lzhkrbvVsnh
G4z2PfmG53HjVjysOA8PSTIzWeW+qRUkjDFmUD6qerna9PB777zMO0UVFDYlF++wDMXRS4xb1/A6
WoGlOw7K9fctWenZ9+aTtruV6xnNvZdMP1bKr2nHiBz7MBHxk0uYJfOm7xJGxEnzUZouSAjR3Y1G
kZFitd8VUkqcFzcR88bQndHn8hjkTrJY6Voo/zL4brvXBFZWBCDegu9p8H85AHriKPMv9BOb5NG+
DxB69ZUA4OfBFuMg8968QtZagpMdld9ewUO4SLdTktnrcR7VDiu12hSitEKt3K9ouCYbhtJfa9eX
q2gR1T5T5NPiKP8s0/57iFp98YmFDIu6C9wasMaVMdiU1QFJV5w9SoZQOTvEgd86GsyN4epybyR6
WLMuhmsujbkIZrnhxD0FpAc4Wf3xSAoEm5tSt0ntkMAgb0i5RJNtGfc+k8p2kpvBGP7pxZaQMN6L
b75M2B4vpuKsE6rQG9dIwmxprVONIn1ys4nPbjrPaU6mSeu96CZwOnUn+VjM8XFC3uORgdWvqVNU
eQ7oSiOZ4jDc1p5JGgMVnc1nzbmUVco9UBXElwQBLc8cn42uGvbtPHd7d5gxTsyPrYK9RDd2WCjO
tyStOh7JA0QUe7pYHZEqRID7RLSwa7LgFqe533d3y1KSQOz29tJ1+LVgsg1WeUJzvOtF64MDaGru
xKNvkegK3KIOVWu+JPOWyjQgSRB2rUfEvErCrkzkOmGt6qpiWJ9aBI3smNmC7139oMVCaNye13VZ
WChz8YtAHsKU5179B/VfZmfqKMWOc/1qA15el9pYNbCcuNH829ZL6LFrH2rLhK83WdC5Cv8WK/hy
6lvuHHI/67ojxZap+C4ZxwbGlLvPitlZE+IYQsMPXhyV7K2UhC/HTX6a2o67kj+x9Sw6Twb0knwq
qK+mejh1ckrXldHY4daMlL+pp5LPdGYO40zjA4+SL8tV1qqOl4Aiv0n3dSNmJDz1QUItO9X9sBzG
Dl6RYDRC8d6cs67jMzFi8+iUxJlaK1rbjJ6eAjwT+x63MDIwIB8IZJGbxShRnryk06bxPGOHp+kt
0YVzycmF4a8+ZHOxJdL5MdjJ8OTG8X0+3ceeeLQ644DgROQCJOYqaTvnTnr5VlBu5L1DoJP4yc4m
L7BiWPXu5vOBbSYNLuauCJl2P5l5BbmCZNzAvlfhJnofX0cqSCFpxiMFmkHYe2J66Ksp3Q557dxX
cwAHi4psHKNqx7CBxmZqmeU6jj6MWDRC+5Fc+pr4TX6YqpuWOGjIKj9xCHI8iokXb4YqyMLeQezD
J58dIlPXTPDH7raeUDl5jv7K7Eb5hnuJoUZQ200dXIR5u2jn1Qwy+8jg/76JXTgAXk8IqWiO/7wE
Z3ZedJW4B8yCW2Yy/rpoNtIak9u84pKZRFqf9Cz3OkAH72UtQ5wOcY+vUNfpaZzldrKsPyOon4PK
AWVTwc5wdRafnbzL41VpF1+ll0Ae7UoyXBHZYYdEzGSp7sJzOd5kjsjWmSaKYwB33M3pdbLTPUiM
CTcM2x9cOZR7O1kG0nnXHxgs0HGmzusZCaERVB5Bz57kODKbOrmDae9a0d5r31YHQnxP+TLgpYpb
7wTeysIDTkb2n7nB3F+aoihusqbEJpQMh7iYm11bGOIwZ/VrVJhO2Jj9d2omn07x23bzR0WwlQRJ
vs9VFB+jKjDPuF7AYPBsn634tuNCO8/YjsO69k0iEYZLhph/5HbR8iRI2+3MGPHiAAUqGqb6SVU8
tclsXCqvMi4l3TWxCEhprV/NN0lxlSI7tNRpumLUYqt6SPrmNZrL6kS6yVvxto1dYcxfTj1Wx87J
rDszMTDIeGIdNS2NYuD2d5HukGMhhO2iSqqb3hzkbkxmYvUZZ41HqbVDr2Q6Jsx83xV5spaTPlDG
tU+2JrNoWbdgcLMjnmdO/Uo8T02zrcHurKWs9SZNaN0so7ROSU11GRsOEW8mZrb7UOXJU85WaBKk
PKSUg94/MwDrA9BqM1rvYnQ7Tso/c5nP2rb6dW/r6Xb0qEB7JESbp3znUlsu6UhYuj6TK+yfVDys
F7dLTwa+o1OHZhXXKl1bZBj2USbVScXulbnSiE0F2W7XltJ6qSO6z0XU0zHPMnBHadff2IV6CcRY
3BVd272AN1oGUb5e30RlG9PdYIGRG5T3tAxLepib6aG9zgcKp0lD4Sw8lrHxIDr49lkl+twOiCcZ
fc5qQfKEcpD0my7m0IrN8tcUL2PiTec45CuYgdgRFvpHY7c7zXigHgPSPlaDoYc/LkQrMULeZDKr
wzxNkPF1okJheBHou4r+pei7DYA8uiT4J96weOvFivZNjrcNIGeDXuxtPB8/bNq75qaz13CNHrjP
rta3BLd3PANeyzXN/1hZlw5FkLRmy40vLkr407Eml6Qb0z2rejzS7FUX2tkmBesxBXa+aXQ1Pc1d
8qsgwZ9l0Xnk9XxuIJGTY6yC8dB77cVzjOCukmYXYjbttjiDCYXN5iXzC5Mnot9vtdf2lySw6af7
gTJXa6rE0XhtZZAdsqhgOIdqOuusvMUnU9xGHF6IVdGWPkgeyxphaJDDuO3qudsSjE7EEMZ9ehNn
y9+YXOFkuvfXIyyChPDKfojsG6sIOMLjyAL2BzHCqVqaNDVMECFlcx7FGK+5Mw5L2ohnofVZzATU
24WfXxeB+Ya5m/PK6um/0voh8GqezMJGRrOtcmsk3l7KNNo1qowfZ9yQXCz1ypRy/tSVRQ8Yc1W7
ZnkjErSgXCfVCyJ0v44y/00xqjo0SdsfMFIFuyJrzXUrpdqbS7Zt9DK9FqQcVnp007UxN+W+aor8
Lhg6WqRhAspRzx9d41/SfJ6exEAv4vSS1G/mHxrcYOfOthseRUepbOPJbMno5LP5bs6YAlOVH82K
CdzQEIcghnGPZ+KFCZaFm5Jstqu9LyMdj61bpzuADU5YehQfjdLpLhj0exxHY9gI7vDGLPkpXsuz
MBi77cAhH6qkZpY9V8+ezPTBNPkVOA6Zs9lK46AOzhEoltNiPjfEgGNnnGnmrNcyhvTEG4DtKRAF
436VOt4hzbA/TVMQwBgr6rW05Naoq+ZQTgo3QllvlpzJoWL+kKKMwWxkqs7zWAXTrprAWeqkPZq6
P/5zxesgKhjczETXbOeqeA+vMqqGc96W3dXngWRq+OUKisG4VaWXkYpH50qBGBAIpL0boEJqJABy
geluxA+yHc26AXbRkBmp2+FGF+3t2IKDbGX77QPDTPIA1B1PQdNTav/PTTiB6ljxnUDwXXhZ07LF
geHCYPHexuv7ILBjHpajuaiHzuXPHG3DneXVX/0cPMcNQ88RK+X1J0A3KwwE2Kv42Y57U0AcqhhU
0TEuOMbOCagPD89j3gtzNfX19+DRRfVVmpysgrjImO7qq27jZ85algZctIVKHxf+FcVZrJxe39v1
yPFNpjQ0nMrnltExmK+z6w4L8/LAPwN8zTeOiPubWEdEuq7jRgBxvFdl71C/6pOYCHcQzJ+3EHuO
lY2rsmy6Zi87VFkk6mJXltdPLBpPuLKbTTQo/mrkt2s0H7n1jXhvIRQhPPYaQf+PJIA8OBVkw8hO
1Fl6fDsNbLfetG67ILkfaplsZ7c7GLVaDvFk+Ou+RytpJwLapXMxrMa7WMJ6R4mLeLRj6AjbxoRI
Rb4VYkDerRhEtqELDpJYJJAN761yhbolj9ZuRPVc2alYVXV0487cQbh9N9hJo9O4F1Y5r0eHTmm+
zk/H8cO4XujKqG5Ssq/bRbhTiI36Lhb2tJ4Ec+EUnu0DtSWkVBCq5zK+8ESmv11shhyVDR7LXC7Z
Ql4564thb7aD3IJ2pq6S94bIz0z71d4XfbrrcaNuHH9edtJkaAlVK1HBA2CxmuzdEpLbs455m1sM
A4Y4hEaUHSEnXvQo7R1Qph8kBu8QAWyZFX3wklZIMoULKYqHRCURF4RxQXiquVedmqLV+CD/y60p
q5c0iUiytoriaYrybd8QMNW5E62XrgKUcJ2JanjiWMIDLi/QClFAh5SU809fY8QqVbzKpQ1odCj6
lRFxeESFxg/UBN9S98tJNBftNxABB+NbVy4uAv0817H74JrRMxal9ibIyBNNpk5J4EuaI4Vxxm6d
bUKTFQKwQXRxsupet1jLMh+3juLANQAgDMlk40VJnru0gSs6YI3oZ+tN5ssuIEF5iHLhn5p6sqGP
t8+UG248IwojxWyc6V10ZA4Hfk+XO2h+Zr2rcdoCMkB/GhUsxVmOW2Hk+eWff8SmWa7RFi1m6BkX
DvgVHAJvHYO4izoguZ2yKL+1gqXfKhvf0DhHb1emNGhKH95b5nwvyBeregRf3NsUEYzsIJIWzh5c
QcuMivoQrwPFjG/TZNofsh+Pc98tFyMRj2nk2vs55RxOeafeuKvoV2FPCtFtAhjd6MD0/x7XCjcG
1hu7ht84eReekI855wTXTO8frFHMN9CXPmUH72zpoUNNiXUqo2kMWYO4j4ApbZzG1is9J+UJ4+y0
c7R948Uuv2GBs1kkGtTxYpYhp0DoRGp5i3L7HiD8palKdTK1q++8SP1K1SXvysRgIYQKgCXrbycW
M31u9mWb9SHDL7FJFh3c5NgkCuEjU7XvuVG80JP6qygngAniLbDK6tj4AUwaV62DUUarycUoAjqq
245l4q9Rurs3ITjbpTBeS2d5mgvY85YzzWcLIPOu4rfhorOeHscmBkw0dQehQBZkk1Gtq+VaEKfD
UaGeXkoc3z2QzLKGNqsGt9tN0V+ksvJ5sZcfcn0StRuZwveZscb+dunGmIyn3Fv5wHWJexQLDW5N
sZnHZGBLRDsch36e+E6BU1jBz0xgHvJNzdnZTNkllnYDf7J9ahdNhShdrh1nfLXqkoiqnA7FkiXr
IS27tWFEjzNWxIuwENXrSTmP0jHGbYIrcd22HFe5+wgg+03HgDBjvypW5HODNZQYWEr0I2SlqXQj
/5DPSb4HR5Xu1NTtlTCn45R0kFWjYZfU/nJaxCNrKMyV66t+185NfBpJ83DCca/ZDG2v47JNSySY
tKnX3rXan+k1p9crbrEY5peYXRkWZMEl0S+9nd7oxUEe9EiVjvlDmhoLxMWiChfkuJW/zzyZYxFM
5nAYP6uGUqG1eI64I7ZMXT1go67XA/ENRopBGcopQIbPqw+dWkzZOpo2KZBjvCna1H77jfAXWpVz
GzVUM553miPnq+LigB2uXyDyw44n9ylFyats/BUpssdSRI9KkyhGshJEPGCGiOnS9tUrUOBbYhhw
LrQzhX0SNHu7X8rQTqMZoLn5PMtUPYI0venxHILSy0V3Ad7ehLnbKAyiXr6PjDzeSE5HrFUYp7K+
/YPXXWzLBEqSivpDT2KKHi66iZWG+IOEP45xfg1JfDcsUyE+jsDYJfHNkCL3JKZ1p+Luox4RChv3
ZObeJ7mrtyo5tGMOrHbCeaHbYb60rnmTq57BBQzjQzd/A1xHfyjrZznQULXVcB8AyAcEO9xUmukQ
NQfruIVPQJWUU0NAxb62J8MLmSrKK0q+EVOOmrzHUkVvbmf7vKyAufqYfhs6fvQQh2BK+tVWp1A/
vOWuNiXD2R4onqgFNRay0dRlYJpNnssoyMm260DOUPf6cHw5F+uo8u7Rb0Plizuj5VlANelRYXBv
LT6BZeJ6ITNaahCa3tlGieENwt0Je8N/6qCte32Y1vEJQsrq3/iXeqSLcVb03++YBO9kl1Sr2GWE
WVu70ZkOA7du0N10ZXrpHna+GPE6zXdVNR2TGN5JcZzOBdgnkuHW7TLMn3Zuvaa1fJGQuBu/P+sS
iMXyJ5NuB/XxSSz5UxtD4P83YC5TwXYaWmtScsWEZtw07mMg6uMIkS1jUGgXzk0fkS75x0Lw/9pC
f0m/FXuE//S/euj/q4X+v/1/ZLTHJ/G/t9n/9+Lrvy7uuu5H4u//p73etv6d3UFsM3H+1V5vBf+O
GwijPEAz08Vi+z/d9dL+d5coK7kLorM+gzRcHP/DXS9Y2ihxbHsE3f7vdzjZ/2IHYYmMa5mmy3Zm
HP7C8v/FXT8X8IRcJ4rZ35CccL7+mpU+F7N/ARC3t3PvLER5Z3DJOQ46r47I7uXpb9R2Z3TiLy1h
gqPwMyi6lxSqDKJBkXm1ew7SF3Ajb1VRIPtj/wv1tPyfUuPse/pfzSxI4ibmcPIB7PGwTCn+xcyy
5PR+KioYVSflu4zFuQlgkABKltm8HytxiWGtrHHW9CtgSwnRktlas+aIdS1goov8SFUEEc3hCbYY
t20f33sV5Yc5/kZNsI9moO2kLFdmzBmpawBvfF1WiOr44reRPGrcno6Ha0vpbN0ilIJxeyagl68w
2XhrMZjfPD/xwYIzWeG6vZlN94IX4Qu7E3MPyRATjaalYW9T9Fn9kbhlGhrBTAjGwH+6PKrCWI2t
sNaL4TPmL/IHd+rqTZBjoWkQjuuYQoIgGFTz+a4n0g+iZPIZQGY/rUVmth8ne9NQJC2lz+g6ymB6
WhRHV7bvTDD0DH/qw6zPJXX9VseVu+49E150zlhPDi6QCD6bNg9AhGQUs0uZbHLQNZvI03ZofPGk
VOHQYwEzCmOdD7xN3DD+xoijR1nUN8Wsmoe6qi+LVA/TLBAEwFpaA7M2D7kwhmS58ppSrrOkLcHv
t2KdF+pxlGmyNxzrHJciPQ42A3tCstnK7AFqVtGl6KyOptFfsWRsl3W46AIXoKDK6WvUoYrhzKBz
Mr+cSBTb7+Bl6FBH9rdQTNerhQcxCy4CcKVg7q4wrqqGVcawEKfSCq4QcAb+v8aGugrES7kdIpOx
oPF2J7YlXDBw/+ZOd5/1DqZidPCu+zLzK7MfHfU6rcCcBETXFQCtKv/FBCukO3oEQI+k061dDJQh
nAOMzzVOjGFEWV4vKZaWiKuohky0B/aBs6+3/U101TVdYi1ILpXQFIWDw56Rmpme65dvRj4BB7Xv
m9ZExFvmowuMbTV+Gqb3YynBvproG4/6ZxoED6zsWFVe8FpenPJ6bSnjS8bBbdF1r4j3zzCwdD7i
rFjS11mgmkTJi2cM3krDcw4NbTKZy45gigA3U5449XB2O+hf3qjYLpSVpzpi4BJbt3ZpPYjJAsfH
qyQWc9dPzikb2xe78a9mM0EXt8w3kx7OOm0+ItENbLiRf83cXlKbce2sxFOyvJJF7VddM3crkXjF
yqxOk1F+Mos6z3Jgswm5TYuhmtTF3m5GMGbBObdwWs8vQxf9JfRRXdMk639+TKXuZ48CIHNYP0Nv
2tN8NxG7ZWqgMbMxrNKYh3zqovr65WlosvvGomox8JDO5iNrarB0qbsxvjXGigOvdM6lqr+NeGIb
01X0HVoSojIUE2O9wR2bcCIFuCkMFjWI0eTDinBf59TK1UMdxa9FTcy9x7KT2MM93uYqFKl+m2uA
yg3iCT0MYQHWD6HPgOkJoLe5A5OUAbq5Z/cXYxmf/ZzrwEUjEO785ybYOHoRgKG3P7VqsLbnXCFj
8wJeZddWRG2rZJNAHfZn6wQp4B4zPZdAXW3ikqEXeq5vI/5gcIBZMpPm7rkybUwk9OwB7KzoQsr7
OMwIxHEnKKRILq/6+Xbwoldj1ifk3V3hXPVNTawg6eVfNW/HOqaCBWyZjRlaJxGLhlNFz/Od6hVj
xvKrM8pjNCRPTtE6Ycq8cJWmF2gsr21lvy9wcTexbFZTjgE9Q81bNQkqr07LTTL6wOsi75S4Lrxc
xHASJtnesYZXuMztYTYOFHQDujbTMQcxrVLup5/Hb7lEnUkT+7lFKltlicnclS/WKK9CLL4C5Xss
NJg/G2GCkHbYgkP/BMvcBbnv6uCbT4crXpwUCysgONLPiRIXUYI5FEfvcYF3tTcnqC5o8x37t0Sz
GYT744MqWBwG6wWK3nXP1XxMDDSNIoPb1rXNQ2o8ZCKTB4Nksm2mOpwMnlle730Y1fA0lJ3YTI51
L9geNNO16Aw/Tt9OLoB9C8gN6q6S39q4iyAGpSDL1g5NQlocB1nfk61ZVX3UI2Qjm/JRo9IMEbDs
3GUdRwRwf7TtrWl7d4mr/iq3/awyJjtoKQLQOXtpFvO1iIOnoAcaRru8GXNjObV6/vFGFmeIumSe
Y8qzkRXOkfvyE26UZEEDrVwFvVclqc1uk2SA815w2tZZEKbN1SJoiLVzkw4bvqofMXKcZObWiLzn
JivbvTPhSyuntIb7noV+u3DpZClJBN87qZ5tTWy/5FHSYqh0hsfM7bazD2y/0lF2ZOVM6Cao7xg+
SQAbm2sGO/cwC8RUI9XwgdU2k1vHsTFOiUas3LRucZFe21AsbZ0Huh9TylcQVwtA9YQVdHiKmDhu
2BL0LmfugKS12T+SNyv4Tz9Ri9GgbZ9mNoWsLN9bNYN9n1fsrLE3k1V0ez2Pv0bgVocWvUaM/GeV
2QIRdYBtLzjPQTC24jMTjH26qHk2IqIPPXxl8F5zr9/pg797e0RZqT+8Lv5p/GEJ8TnSaX0tQqot
vR13b63eRy7JcHS2be0cXUZ4g+ndSnO+jB5zPnhPxOWBFcUFK06c67IBD1UDOERtYQCNXULYgSn+
xDyVYX0fYCw7jkv2ifGB1H7Na7Um+01m7LpIp6s4D6IVHrQILQUQuUfhgwbGHKNw9wTxzJAFK2jN
0ntQOM83JlywjRz9d0sr8pG6CJUImB0t1tr3SmcDXptNT4F537diU2tDb4Ezcqow0aznbOchzJnQ
L9gXwnIHEGKYw59hYD0KMfXbSvbbIQqG+znr7nvhXPolOJfaeQA3/jMI9TO2pHTShHMQrp6S5QPO
0bdUes9Wn4HwHx+CvozDzEzNVRu/DjZOM1HGHikQ/j5LNCbTxLXYe8HKtper73Vc14QEQDEwGnPH
/smT6Z9viW0rIuKlEO3XeVk8qTcPOio+t8T8T8RY5gBncoccaZU0DLMwM+OExXiq12pITsUwAv11
m3btfnKV+yShzGfXsP7KCpvn3ChieMbWHrWLN63+YXHoNViTMrhqm12PNzm0u/mnadsbbMI877G2
QIcJZ1LWPFejdVam7HgZIc/hZXvuGGCumLCEfY3jxXVQ3Oxn/KotUEEK+8IfMbVNVxH1kwJnk8uc
rVoJK2mqEZU5sJv1NAIPdac/1XcGItRwGGOCeZWBmC7VmK4imIFTptrVMuEyx9EYQz1jc5Rgr5rO
U5APjK04JuzvQGRwg3vknwB+XSHxoVnlG2ZyEarJtajoizCH48m0wj+l1oQ1jADEOjGQFloSvakj
Tyrw4LlOvrFlfpNoNDsHyu6qzhH6JpCFThXoW1PNa4O9e5vKh+PuGYy4YSsiChnbPDfMkJV2j1MQ
XQIXm7ur2YXnsAFyyF85hd/YfvnqzDifdd6wTix3iUYCsHTvnKLoTnxYh6R4Kzuoz1L8QOhhFA3v
vlgWg0Pa36M2sDOvMUq4/Q7ejOUmr2wZNgi4DXJBnF6hFSyyyfZpFjyKOv3IBspe0/6qbEJnkEd+
pBeboTVjemmluS9KFjL1Pp8GFqs0SuGzj38QFm7nyHtSPJHD3IQLQdm7ZqNCj82q2xmwwdZGkHeh
jrZDE/N7jEe3ydo9GYp7c6Kmoopd20vSkp0IfnNZP3HSbaDoUh46slyJPGN7mc+osc5PSJM8IwKN
qcxuLtk0bUgcvuL1JuHWS7T7/iQy2o2hbL+K3uz+s4vM8+GYeufSc6dLU6Yf8ThZZ6sbXmMHGEdh
lbsyzfG51MWvUbV3s2P8jZP3GnW3+ANYFVJaR5YLX493mDBBEYR94zzFS0tJhZ3bjL0ce8HyCSAW
j5iVf17Z8k0gvySijsxTM4RXbIXv2atTQKxten10dIU/mmU79mB9W1P/acqRr0k/0k7cZLp71LLC
fTd/Yzr4GRqK08lP9WZx5Z2LbrPWfqvXoxmsja45ZHn/HDgZzhPFucpZ2dnGXxG9y1z3yEX2a+So
Fem47QTZGc1Zm92p0Zhd4SZzprjnynryoyX0hv43rxqWPVx/iNWDgfG8H9LquhlOUIIZ2vsrx5Wv
kRB60zf+VybZlNixgmFlJaAr3Y+68ib0Nhb8MqOjtEsyJKLlseuqvYVWmnSe5AaUnD8BzlrHvVR1
+RnYQBjatnhjhk16M72047jFz91v+P04V6zqfcTay1rf70xgqbeH9NYqNSYq52QygRsqIw+vX33O
RYptIVtFmdUePdlciFE/y0LgZkm+4nm5JIqdvLwYvEevZFxvmhyC8PRkXmU4Jaq3sWji9ZwSL5qN
koUj7TO4E4pbYikUSA55YMSJnu4wENatn6mfIImZMlveS8qtR/wDydT7HBOAMrolguE5oTnF1T6Q
nn/Ea4JrwCC2C9mxv3LHEd/mpgh9tzoKwf69JN8oAAIrBNXt2OkLNfCrUYwECOpfuFvmOotuMk7L
Q9RGAqML45nBEyxHGVEBPP806f5niDhZM1gv66S903A0yDG8Tk32PY2Du85osR2ug60KMBoDuMGi
xkXdJerijtk6iJ3PvvcfkCrZBBexNLOY4eyO6NQix3gQ4UXQhO1WXvuSiHt0DuburCgKRx4qK+78
sGpjsRbsDF576mvgbznDhFPMfZh00Gwjw3knsbGswF1n8BLwpM5WlGzKEgRT19tUcvhrZJLdWprE
r+tD9o5b8zlPl3tHYkEY4L/BHo3oDebHuY92/I8s6BQDFWcQu6Esy3eXvF/rp8+sn/gIjMe2Y0uN
XRSPTmM25EKy7oLzwiFwRH4Kizq+w66KXnhAvCq6r+s6XVrJZkjPrKxYxzE3j1dmw3seZfF6RD45
zazHCGuXWnnJ3n2yXap49JPmrZbtye66T5X770ZKp+cN/tE2Sx5BxYiUHacPqM2tLt9Ji/NeWIQd
dl1xTGYolngQScPUnwVQzWypWVSFvSV2uE2AOZCGMLNftxzuacnv4okdFgsNY1xmqOUeCwD4+JpC
HOqofHbUcEKK6ZkTYmTSFskSozYfh4I85yKLG9KnDZ81epNRZc80QpolpsOGpVWvqeLD7CLpbLrk
GQ4SSz3TmjsX5ws39S4zq+c2mrBes/6mGlOHlSLmbSMIKPUuS+Km60rDeNuw8QZx+r6U/R6vz4sJ
g7tPHbw38CXKV7/p1wzoT0qwC6zNfpaFOMtSTL9+osZDZtT7fnQ/BHsReqNSR3sMsu2c3Ba1rM6l
Jfep32as8qvSu5wuZjU5HiFySFqZnziHBoWGl2YMlwSty5I1e91KXBYokh9ajvB042CVlvav4BRE
CToUSsk1q1cjRnY/Kn/lb79gY3lrluv6hOXD44xfLXaOQ1rul4wSaGoAjaZSHkhP7qGPL9tuoIWp
I1JQVhU3G3Oi0YplG3q4FsNlICAyn6TTKyJRlM4qkTdWZPwSn112wlSH0ualRgZrDfXUk8fF47UG
XEgdaDy3LJsjGAQD1a+dVytoJdpfdxvU5Vvi4qHDcDwlpcfKeGTA4NvXLjqclcZbg3Heym8EdUz8
CDCYkI9t3bDI+V71eLeyGkdapkmmUf5FcSPXSnmXwCKsr0a+AE0r7PBmVcFr6+Fss7WGHavQqLz6
P9g7s+W4ja1Lv0vf40QigcRw0TdVqLmKZHEmbxCiRGGeZzx9f5DP323TDusF+sIKKWyrWBgyd+69
1rcinPmC408wx0zldxhPKK9Fe+sjB1VRcm1Qfq9YpIFj4yAn65GGU3AQ1lUPrYYagQyKuixQLorw
paUf5w48pxaQr/XMaQWRg3UPFTPH0pisxUBEZqNDghc+A+cweM0mh4pbx/zcpdqBoGrQAqp/nQvu
04J78ny+AlMes4oiryrJqrWia0M7teKqgGu7hap9FwN6W9kJC4qdwUedR+M5ZaZEWUyJE/jFubPV
IZi7TWINzz2hPHplHHrSa5JufG3m4FsrWUpS99Gyc2SrwzNO9tekG/YRn+ilGXFj0tyWpnwaJBMc
J/pEw9iANmZGO9VUiij1EJA+jFV9MTjCdM2wHxuuKXKLgza0t3ib72skFSvbfOni26nRQ6ZapMU6
Ql/pYvhuNS1zyOi65ATImO4fPa4N8IczuVtMdZx92WTdLorw4JVoGytL6tjI+GzNxqjkV3W2ToHR
c/BgYy/0O61km9Eso/KIENn1hf2UmNN7B/UjHPZmJx5pxRYrJJ8Mnbr8xs7Zk1SFmdyo1kFdH0Ox
b40YYTtfhTrMXvp/80NCiGRZT48qEjduOsIoY+hP5vBjPLyJ+gV89OM0h5/EPSsaqAUS5sDLnTE6
w03dgv5FaWZoPMb0NxIrJ62Pxowho1Opj7Th58eFkQVEttVXMdFbkBPscKMRUzvYiemlqHQnJgdY
dYLKi/EjrkQzvqZQ1ZktVF4ycq3UzzhXR9Ov5IYMBBq62l0F8BzvkHiiRsl3XaYOoVhy2HqLkiBN
vcjkVQ6rOvXKpPtek/YqpPTXsAseo3ykG+Dz7+PS59RCh32wlrdxVLTz0HUUXX3Wug9Y0g8l3OMV
mEoijFQN5CMx0IeAvqCLR4+5DQRhGb5cTzhNXKyqW2HyegFO37jAsmm4jC/CGhNvGGm1TTK+ASAc
nBHlb+uO/IPcd+5qjXgOGVs3IwwJeVxeMymepW8eGrNGYN/y+NMsWYca5y8NNzwtE2G2OyeyL73b
nGU6vjpWZJyD24ijb2Ndrdjk/rsIYjEleNIM5RYYCXxBQZKq+dRBH6ZFX3zSECecjru3dFz8Xa9P
3rJCZEV3x0xDCbqQdWMclhVDuFW56hNtF8d8tB32F2kg4gakfc1qhzFoiSQtne0Hic/S4u1yAhcU
HQ+MnQRkXObzfaNDXYmDk1FlOTKgZTEj2oFE719mpAG6vmfF1KRa+jHmOZ0kOHb6wFJsx+UJHOTF
T5/6juXdwgYppuYWqA5mY+dSd+GV0c2qqxlcVDzTQIu7tcnHxepmzsOrNaNlxLvOemdwd9rpFnH9
SoLQ8Hw1vvZuBPXB1lCwFtte9hAXMYIOxKXQ3yBkABhu6VZboMl3sxP16zlDlh3RNYo+O7M5h6LZ
dhT+vFT4XOqBR2Ucw9PMW1O4xkGX02tNbuVCa8/N4JQiP6WTu3NNA6+4m+4B9L2ltU+eKEBmkk7V
e0zUMX9xF/HorSzRvYp8pIU97CuN/2KKb/JkaHfBSMQ15A/4ayR9l1tdR2rvDs9WCb+7EEjaO50j
XuQzeAhoCsdgNKwLOtGVQvxn8oFBXgHDfwQ2/4HZe2+kpKxOPQ+h+vCF+oCp9d5HaBbq5jbIgQ7F
r3b/Zi2s1b7Zoxp7Z6YVrEuILGDsuQAWKZ0hkSGmSywHoeoOFZDfNVvb4kOXJwkk3WFo00+/ZgEn
iZ3+QP7c8Uawp7Ag6eFyy9NgE+B1GuTw6tvBp7AHFOf8JyjFr03Z7HR8d6k2PBuLZHVc6Fv1FjMD
5Hi6iBrLnx/P720j/vvTTcVBhCEaQ6iVGg0/G3M0rAwGdyH+pQTBqzLXRcO/0vLojS7qT80i1kHh
FVpZmWNtoHFy9laE/SEsDKxwh4EDqQu6soIsjiBn642XlZRTJi4C3XgyfdqRMUkgpXi3Bs75GE2A
2vO2khbFNji/j3jh7PQJCjo8lCuhKOy1MVUAAkHO7yrcFbH4Tr7gXsT87XoQH3uEheDN51crsjZI
ENJ1zlbAIkfWhlJ3uc48YqT56YafmWs62LflVrP6DlsSP2xvk1I5TsGDI4n3g7zLq2wgEm4vbqEw
V0+frj+/Zx0Xr59NWsj6dMwjgz2Oz6nU/WzNHiZghqgNKNaeBG9MI7plMMgxDoZfPbc8joRtzMkH
+9YFqs/Ncmd6zN5uU93mMT6X+FYZb3bUH6q5PutFeIY9vQb4syk73iFt2DOT3fQ8v4XFFCafvhPN
65V69KmX8yO4pefC8S9lh6UN9QWNRuu+JVsDR7H1Ubfma0/Dg4f2gZyCS+PXt9r81rbFRhrmPY7i
FwtmzsBiqalhbxMWjbZn3Hfd9Dzo0fe2Ny+oMAMe1IAQZSM5gLElJ68o7nI/PAm/G855Eoy8GeC+
RHW0Si6qPabUO2yvawJWKjTeYNWdx9RIz0JfrjmApFWR55tl+zRl3O7puF1D1XwkFqADbFafsT4+
o1e7D8yWXMjh2fTFJWEcLfrhQJuiPyyXxgqas1Px4FRz/yy4RyuzzO7iPrhPQ2ZLhioea8IldU08
5pG/tCPEI8KYTZfr7+imtr0md11AWtXEDzWSZbFaVqE4id7owvfos8K1HoLOxW59SZfwxWgC6qg7
F44On1GHu6hW9wwTobzHV4u1kvk2PyoYFy+unwzHvZ9tnQFKiowpHZ5dplwBR8ReBiTF0A8QjBSW
RYDQ5YOrHgulPNe3aA/IQxOX07oVGXGjSnpO1t7W+fC6LBSxouiLjekxt4JHSLx6E14rNsKy7X5G
/M2NTxZ6F5v3yzdLZ/E+j+qjSeWubpOtlTW3fBOOK7xzrur3o8EKtfz1imE6yQvze63keVSM2LMZ
L3hO6gDxXrO2pzC4VwwOQvVNo+2vxuiKW/bKYfgRr8Jxcuj/BMMzzS5vqj6aFhAWUYf3RqA+2jor
PAPdf4gC1+/7ZznRPo4q5aJL7rylNK0qHtqyRXA7vRvj+LxcYSg4tIJsjY0KlzQ19cgbT73NVD4M
Tj7Zil5ClBtBWYcqyAhkJptDqKLd1kiBN6SkNRFFZ59ha6uC6iYdjwNR715OgDnZZN2unWS3bZjX
r+bGai56zK6hApviK280MkGrWzv/g9Ly//VAj1P5+b//13eiKNt6uv8MCFJC0pO3UTst+h6olv8q
CPrMviqClv/jD0mQrv4jDBemJVRLJD46spU/gJvqP3BqLUxYNhxUU1cL7vB/gJv8P9aiCAIvBZMT
6+L/lQSZ9n+krUDlGMpQsN8Q+fwPcPTuD6bPHwzU4LP475//jISUi2jmj/9s+V62WBhFeMlNfi6b
zzEWqO6fWHKz7ZNy2c6I3sx2iydChtveokkIMw1gHqwWNHJx46VE8l1mt4PJlNJFmJM8vwt0cTAy
hiCxbCLiNq0LyIcIVFscnnVNr1bCLSVeQv5o050DfzD8ALXX3M6VWXp4WdqNNhuHP135f/hCxheV
0PKFbAG+Au+kQulkLv/+T1/IHhq4D0EIQKq0v2kzO7a7/KJK13Pc7tWR9BbBrienScKPclu/PxNk
jaSAWGt207jfOGm0j1oXM2rQP4qiAHaNAgq/DvO5FCZRqUNiaWccw7KAHkVylHMG/+ScUYyW+4oe
EhtoMFwy5oywmGGR9/n8G17vVzEUXxN+p2FwsDF1JGL2F/wWWOfWhABQrN1yUKeqrEAnjkX2o8Yd
yqmz7dcpp/caCxqAEsPcKbS3awShxlPn2xgY+vRs5Nl4aUfsvqU73USmCB+CLjvHar5FYq/jt8UH
xyi+9qzSSkHFjHl2SP2Zi+n7KGur+tA5vuYxRgs/SkUU0MGSfnDbZ0rbJ4WvTu5U01guxGfZB/pb
GxPIYpR9vh/GwFNWnt80N7FtGYh1oZpzAoohw8DB7mWLuTjNT+VQJ3soj3hSOtDd469c5jQIXpve
srYplI+tWv445pwRSh8NZBjlzskZ6PilM4cto9QOiWG9dJEo5Uq2PnueZd9omMlRueCY8Sczwara
//eXiNH+vz+P8gvL+deNWuBaSP9si4HqlxuFaA5tu4WXbzTAy6OQTs7p4jPRoj6F9bcXXQqYJYvl
pbbslOo6nk9i2aGSKDb2UAO+0Xyy0YUXxU01dcHW6SdxL/zKuPSNdQFCi319eQYijSoZCm10YHwU
bRCps21HjX6ySQ3f2iBQvd98tb9jw5DqCFNCf0PPiCzvr69aOZRUMloDtEYYyKeMgIC70cpu0Cr7
uxAA34mSkThSk7SCleNPgKszkrr10LCOWgP0qoSzucY0hx+ycIGcSF4WHJW0mEL/RgzKOI+ySc+u
Nv2G463/w49Oho1jScGtsRzjC8gbvF9aVRMpmKWbeRraikPPzPEZbTp+ngGfR4swBmsK2ZSLZl2N
HIayMPkdyvOLIHN5OECdwSqHmfRL4PnXK9iMAxMDAeJpWBBlgOuclQmj5wRF4ClGoXf2XUmU6fK7
SeRoC/PyJeS4yS23H1x1DbUe6pVjuihM+N1IruIfvwssm8Kkp/3Qa3Q89DqqvJ5JM9zPYd5l7IK/
+yr/dEUJ1OErKTIgDWP5qn9ad5vcsiciEAgl18pp8wvgBsOS3EX9+OsP3fJS//odBU+9R0880azj
Gfl/v8wza8aEF4NWIbHbv/aKtA422lCfcpPTat4kv1lH/+lB4I1n39OhZ5Ju+uVBYBZoOBNdMoZv
9Aa1oMEXpideH3OQC3pMwGkQ/8hq3T1wCjV3SNeElvxmz9KXNeCvm7BBdSCXhVzZpvl1MR9nAYWC
5sl6xF+JEiL4rhyGjDJH8s06L/B20VxtCGFb+VV0Z4fV7+i/+t+XKVMIZUhqFFYpuGV/vX39FGX0
Q7FoJ2mqTqHeMjVu0uISMfylW+CfnKL5sGIj2SFmpOWBqZw+2dUkXmE1RuUD2LfxgrZ4DdWxP4mh
QDOWuV3yO1Th3y8V3QeDQ61NNpqy7C+YwBzBPhExI2cWDTS1rhn2pdblfJTN8ox01bmye9fDK2ae
w+yh5iz2m2ClX1firzeL54SPJmJAUKJ9XdCh/0NGkLS/53qvm0H0MOIxCE3xnKRJBdQ+X2AfdBCL
rnmarFBiyNfkAfzOCkOpfrabJN8mDvNU/xdBwMFpQL5vuBE+fCBiFCTgLdWs4ta6F01tb0zbNQ9S
NS0Spq1VugWtGmuxoUKG+LWhZ/1ke1pSvMjEJOHbms0bWdsasp0moU3KKzZabXP6zeL/9xthU3w4
DC1YxBypfykcE0cERetPKMviY1jZIEiEO4gbJszixrBpP0xAFVSXHkk3QThpicdf9ABdh9+b1uB5
ep0jZAb/+RdsWbTGkZaqfSDUUxAHiJTx33/gRdv+19u2gOvZhVGQuzbm4L8+4PMkzHBke/yjYGor
Ee0sZgMLpJ1WSuy+IrMhAC9Bx1z3P//9sxfQ598+m48UuLd4t5Zq/s9ro5X5Js1VwPS/gONGPCyS
XEML1o3RZY/8yLxMAgjiv3/qP/BHgUMb5CzoOg+qUF++cuvrI4FfwfKxmrFuvuUdqKoAhpo3unAq
4WOIc51nlWdCKSZfj2GracWnCIe+U4fQubImOyYKHd7YGPvlPPLQnHoGdr/ZjX+xPb9cH51Xmkwa
TiAUS1/2jjZvgnYsuT6MUsXHwHg/oOlVyc56io2QUFkVcnrOUGFr2PYHAyVVrYEe7KsYnVhNo0tm
qt2Sbf5RWlVyGbs6IxQdlVLj++2DmNFhjhAB/v36/sNdtaVpEqdAjNzfl6JKdyAS+FbGdRLpFgIx
83IECCjUlVfLLCQcfPhdKNlXC4fQLUG1j41kWa4lv/3ro9TZ8Qy3AxtSUuks1vpbVyFnAX53RQnh
RRBW8ecDyLOwZjhpkHhmhOwWHhqsdRuNppPetSJ+mJrgA1EQSYPEcsM9fDUSaOUtdJQOAXgdJ/Uq
8ZGxaUr95j20eOi/vg7MugQ+GEXmE6uH/eV1AGtbw70K8d+a1I2TY17rMSmZemjbbo7Z752QQCzA
JKkRyUuvgW83tfi+35pjAL5wrqTXmhthoE411Qzrklkt3S5oMn25eDgn/xyGCsG1ns240NK7kskY
YpfFR+70+VYP6us8c4xVBDEahe5eqKsPvZ4jbDS1T1V6fa5Da7U0iIiInhK3vYcS4Nw3eMtYC2mb
OwqA4aGItWNCptWh8cMljFUumdx+y8j5udYyNFQzammFQ98SDR5/ZPKGFt9kAEVPevfaWz4/cWHK
TdS7kCrK2ViDZlgNJq26dNEIuMNTXpsL3Cn8bEpjWyyG4Zya20PzREyD1v20BqoSO87xTtPCdaeN
62oQ/LRzXj05ftM8XDnKlZuC2deGtx69aAN2EOk+ibxzdgBfMeFRrAcvdb8FoGlXlBuW1+NgOgo/
2YcmedgF+p5VM1ivMkq1TdPy9MX2JtOJkU35WAAN48mc9btRQ8iHeBSfsBFfbT9GIMHUyiOV58UQ
WM27yWKOCEAupFXVAfMqYluuIx2fhu5XaqWZWrRr9PIICG9cx921QWxJkiy6cMYoHQQbXa6GZQyL
yl1bBWUJg8/NODUye9VwjcbZ9DGCcVsNWed7yCsGbi2rrP2tnoxNPaZIdBMUOFM/H50wB1gzKmPb
kAifoByR2s2YJhLbxbiyDMdfEf0sN1OufU+G8ey3xXgb6Ol0cdCk1dX00WD/9zQdFNkCkrYxS3bE
SGac7mjzJRFkZ60kl/hbC50APdPsI9XpNoQihYdmjG7JLAUGmlCZUxPSbKGsWTV14xzL7jDXC6yh
ynmuQxQxURKv7fo1CQlFaTT3R4dckaTzFnVeViaI/JLOi50cjLA8ElFw7PzEQX5ifLqpc59NbrpK
k/zUncicLaA9TNei7vVL4PIXQHO5yhYza9BXH2EJSHb0wf2KTwtshxfJJF0DBUq2wcgjnqXmSxXk
alWTDLw2AQNInr3DoBSsSIzBaeuJHNyLWjgXmaGWw2qzV+RTBxiMVqHBUT7Ly+8BugksMqhp0QWh
FXcsaxULN9nqXG0M+qRXkV2/MUF+kcvVuWsyUod1MObfswludxDjndAzuVNddywlb7nkXILkAl6C
Bjdp57ezua5ySGdVnZDN22YoA7rrUEenpmE9cSdSN2EkNKHcVwzyq5mYidJOHrpsFpswzAwvXWQh
oCoTmBodYLM6GVtcog6Iw9FCVF9iJU6B2W+CAXNB3/XFugExP+vDD3Ah+qpbBXFYbHQO/6tptgka
5UkbZficdj7yLatYTAIqO7LYTx60qZEeAOyQeGiA8vXaprbQ+k+ueDByUFROrOnrGdGFl4WpvtOy
4TE0v/uti0LE+kGvUIezIx4rVqR1Cs51BbrTwpi9CIh0f92n3Blytx8SFphdnNji4MxvQh+tLfEc
HxZfTRKUsiHeZ/Qy3F5x7U9rx2z8DcXmY5hP4SmJW8+KGIQ1tc6QazoY4BzOMVxUtO45pDADF4iA
kSbNuNyAC6pWmfBDz9fbH4wUtmW2oJcZC66AkNVucuyi9BEhXhQGb9imQbniKOMxQ26Qo7TDE4fB
uoQGbKZezJF3E7tD5UX1hJTVTJ/9BAN0WBqvtcFvNB7czO3PwnXAzBHj0S4rBcM3bQ7aA0ES8FDG
IfGoQmB8TuW3qcQnE5VDdzZb6101XbYNh/k9hBYUJ7jFk2haVw2CAxTd0d3UaHck0zAMB6G4rtyY
id2oIT2r9g7ElztroYTEKRsIKWgTRCiEdNB8jxzuUQ+ruGNfiBiTi7OPLHNj1eq1jSf7lvvLOjhD
AAlpS5LQ+ipgMm0RZwDqta5lWqSeEUYuoBtzVY/YWTrHibyhFy+QGREF6uBxwRWufYXaLU3vNSv0
d3FIv2XWkgfR1v3aEel7FmHRIWsF3Nht+Eg1+pnZTnMdG3VufXJ9FMksdo8EQ3aYnYGl8DilbQgm
nbTNgkxzlFycRaPRxfVT2ERUzwE6ndGET9xibWnM9KVXV/Knd8DSgeSm5gHkVXOoi453o2wwNoXE
TSdonxEqP8B3hD1WRTCvAT5sGH19D9E9rbQezUxhvytk1k7Y9HQJz1nHnDWUsj42sFk3QXwrVH5r
WomkK5j+MN3SuNLfo6mokb09Rd/K5dGo0BexozPt7YR6CwOD1GMZHcBQnxng1ltDBTdslYfaNxk9
mQDWhuA11OvYSwuDeBEzvFVmfsmsQZ1d2/nGcUUBj0mgo4/DEUqEdW6UuGGZyu4bAjkryc9VE1Oh
y/pcZtpL6PiPHLYPJT1x/jN7a6AUagFR7JMR4nYEb6NGc4wNT/NwNZAqE1HzMnKC7VRGBzqGF51o
+i0Cpxw1mnUmjL3YERPZeXNh74iJ/57Xmb1yqddGI0R/HdmoGIv4pZ1AC5J4HcHESr/phbjFWou6
um925Clhysu/gSHrD22hdeuUnKOVDkoVT0Kcl6SYNMPG17t6S6yNA2wgitE92VvdHpEKhAXgznSS
O7PS+g1O3e8TaOvVABhsnU22vZe0inmR5ZPK+h4tcFKdo7RwV2DKmOFOcl90xbdFHd1iZc3QXq7S
qSe3U0sdb6xhZ/fSuadAvYA0Y19tWyANmIHc5adMO5VdEctuDKy/kTTe2PGwtvQxZUTVeyAleRcs
DjGUgl5bZBqOTP5fOn2b0hiOQQqiltOHfXoc4iz/qPviIec0g9EETliK4MxjzUKhcCzK9DU39Ick
AVdVFLsg2FKOBLOxr3vroGT8GZlyr1LtW9A8jUIF29BAaAnyv5kc3WNKv8lSOL+KVXsl1V0U+R4M
N8UekCmvok28CQOWeZGcLPgeaxQALHfjmuGdf4+Be8L/AE/Savd4VPES5254J6vkMY95/is97/Hz
DLu2QeDdUZO4YYIWDzHKXtYmaSR68L01gLoZcbYPAmb0qahXE/hO6rT3eMiMDV7OC6Svt77udHpL
6SGoAZH1BbVprYL12HNPm3YAym1Rd7ZeVs0vHTziobTIkRzbn505f7gxfNuGalMNRogN1c+SZDei
dNmMDL3ZxqxNZwx3uabhFiNHaCztW7eC9aKG8KHuxN5BeW3FwvcyBUpdq1zjhVPio4QNiMrPOKE7
QgsurN0wb2I7fSMahOoqRy6IvfdiQETOhN1dbOKs1fJKpOgrWUzzXRIhdS9VIDkXtXc9Xp8NlJ/7
HOzcfeLArIhkdcipO6QUd0M8Q4VSAAprJz+JcqZOWlVofYAORSQM2dqmSIzpXpe0KojPHLypuMsc
NOCxNDg7mYq4MZPqswh3MalV2WS0D9qI/TjSmn2QKsloLYZ5GGtvJBqJ20LfW6SIUmXO6dmqyaRP
WEwyupA4krKfKDXWOEJ5OwiEq27iJu09NNw4EbGRP+gNNvC23NZ3NH0lUgct2Ex6ux34ZxR1RpDP
/DiY5seoa7dGXKL3qHHvdQd/odQ2Q0Z9xzKvN+3PAK4VmuaG1Vo06I7we9TUg7Izd2mN61OSlqYP
e04ld0s0aFk9qjjAP29CQQRgmgt/ZcXTacj0d3piS4VGNpzZrZJno7evU0Lt0+cHKWnndG1JBW9o
9xMSDvgIK0cg3psszEWFPt+USroomHpsRAmcpdy6UulE14q6qhO5fmz8FqkdjusiQfmCqQShFQXH
4B97OPWnHnsIdFTOa2QDU9AXUNGa9zqu0AChskbdVaxphT8O6piq1Nig98w8o4m1xyYfTiA2eap8
R64mEMqr5SctCD05uLzTAD29AZjT2lHYtie/QKDtb61J3odSP+fxTiCCTk2pw0Ur10UrfoSFcS1I
BWOyj23B1GccU7rudXTs2KPfGLaaa+waiMtV+DT0nrQiXIUkEnpdhahQMz9Foj6EGCEeCywGemyM
6wILku/mF04+BOBVbgUaKLpmKiKFCn3fbDrNqslf4L488WbgsLLEW2Q7Hyae9URi4uPKZlRiYaYh
//XjJysgYVZrAapHdw2lP/3vYh/m5rCzpnUQvHC2nOoK8en0FpXltW2tRYJHGFdrVsfECVrYB2ym
SZatgAM/p675kiXyUpU22i8JjtOsFKAa42jXlX7BnYSC2yR9C4OzUXbJOhOciXO9adgtb4l0Y/NL
yRlAXFjv5gVMVi9GsUziuilScdSkL5fIRboV2jOmMjDs0VwHWDjEI0TNY6EPLtE/IB+EDH8ilZkQ
+MzPk3R7tCHxjtSzewiFOyCt2QqfwDnjdHdkz0W23sgbmcMOsrTAQloBzruAkNZDDsLA/K1qtDd9
9uNN1pqfsWZsMoNnh3XOL8yXxA2/2xrXlf36ZrIrCt9uAVmjeoQXUYAdcIkABsTcaRodUDfaZcYD
UQkNojfrAVvVocuyAu8q8vvO4NaQEIkQKS1hEs4UOlkjDmEU3QPr/hb1l19WwgG/lu8Hh7IY3+Ui
2gVoig2qcI84qc/QDGBHhO+ahqc2lFaMltWHKbH4kLoGIq5p3VcZeGiEeKr8ZYrZcOrk4iVop9Ck
hFhXyoCMzKlFNW7r+jrNo3snoaEUSPthYqa8tyKmD5MNn61qomStWGSyKUEJlIzhi2nW4S6r0mC7
tGJwlOX1ipzki9OZ5bqaEg1IqiE4KamZv38Frc7ZTXG2eGXwyUIhvyaWHGCRJAstO8op/DCrNJjv
UBlzpoXTx1IEqmllav0dgUmhwtZNhst88g+RbTZHYxG/k+Zoo1/iCOxArpD9oenNo0Z7mXlx9F7J
Fp0i1RKqrNtuMHlMw5d6rKniGmvhcfGLCw3SI57zs0iqjXY/09WFcihj6AeYxh0FxNSIoGPiO8dX
066cwS5WY9pdk6I/hoUF7KotDsPUeYmaCkolPT2JKkMXV/IYaXlgrbTY8PfdXPxM9RpGkGV5gcNx
AbSqvRlD881Ej8t5kuuc+s8VLfg1FnETQzYGqzC9mDoPCoFXuUcNt2+B1K86qHlbJ2/t4+ITsrPB
PRjdcEm65vs4AG8qiVysRx3MZyetXRU1d6YP+Vez9a3PzVlFmnyJkkHstDI2vG7Qpg129pqwm2qA
pNgkaMGxIbeHGv/kpNnhmZHiqzaCBhNmVHqOIrigMp1HfKjobxmqZfXHRIrhKo8KRHwxbn7cXwTk
2Wxu48hxhpCfVaJhlaaHhDP3EmYZ/QwHcKKiyzLUDgfU/pxG8bY3tfsmh4vKyn5MB5O+xHLsxDWC
acoC7+a/G0a461O82n1q/cCAvhBu+VpdHFyrOHhOkfKuhbksZiMbVWYn4HHH7l3zOxYi/TBZ024e
NZYB/xmY3AWj7M7p7ROzrA9qGiRfZfJc5tWpzVLuTsctNMIXR2cyGarqPBC0jW9VqrzYhVqxKWtw
M6GlNxTZMNJhkq5tt8i9xnYOsVN+0DM4BLC318zHRw+dCZuo5uoUHxo2tIq8L0NxQXyCySLFhCDt
HOo9FkXE5ljsCtrkaB446JUdaNAZOU2aPDWo54yEk7AqwfxXy9mhpkUqI1TEGY6laJiPI+ZfZLk6
Pd65kduKM4cr7F2us2CFGFY3oQlVovBnHKA1Mm66f6nSsr2YjBrCL0pSXzDACHj2E1VXoP/GlTC0
jZ3rD6mrB8dIWtAc+q5eQ3xlqtnPz4Md/myxLtIf2bVKvrtywM7mIgg1el6fXtfWDEeRskXZjzTo
d45F4w6h+LDGpIUnaqAdKkMEXOYna2pFK5GbhlpH3gpOrCgjCSdVkiNP9dwNxTXPmdfyeLiuID9i
7kwKR3UvsXilYUOeD3i6KjTvo3xBAw0FNpvcXinkh7XWIbGVLRl6DoVOQJUj6FukgDtAgYzoSmpo
7OECaV7uR2V2zEltazOO3T3svXDn6tWjoUX5kaNecOqndFOXaummk1g64ZHsozz2aGEn2AIBPICw
u8UVG0m0en2aZZvYj1AB5yUDQG3eqIkCZphwomsGD2Y7kBqk0Z5crP8YmXh13PuR2JxqKu41iECH
MXqrCTI7B3mzsdpqJ8fMZ4EYCOVC+ZuBR3STF6t67HA09elsXm19oMkiAAqo4gAj7gWBT772a8TV
RaV5NTLgCPk48Un1K2fKeG31KFbbqn6qgERGQ0i1HraX2dc+jMUKWA9Yu1sYUmLAjRIvye9RYNfb
fCz2qY2xoAn39MRhVBrtE6Fpp1INzdEuejLH+35r59gcK0ngoazk2u1fXJLFjtgz3IDQlNKm8xd3
4pC1LodK19+lYskfMtEzOH5MZKsFvDXknUpteYMg84VU+B9SyR4ulQa6uDKsQwSTlICCCLxzx1UJ
b7SseSgQrmou+qZ4fkJ4e3EXRErqG/PNXDQ4bEjd3A6DvnUa86ax9XFjZNjp44GEKGWjWCis8ns+
TeGeLBDScRXKEisFFgf/qEo8KJktMA4MdN1IqSfo6+Z6j3BGMSzIe2IaxIz8ve/OEIyQieJY1mfS
bbhB2zSfbzFZ0ZF0YZ5SK1QZgrw5K5xV1qXDGrc6BVMFqga6NXtx1b8KDBVkXKiAMUqW0BUQhPeR
JIDlzI9PWp3ctnMarAGrAIea4LcjHMeSZkIsarp7LaHVo6p0w+rC0TvLNYZIzEaThtecSmEFXHvE
tN8/0csaVn6tpp0Quo3APPuuhXxUlbdXDUE5hwi8QGRZwBvAG7zWbnkVqZPw/UNSYc9snZ1lxdnG
bIj9iT6mbP5RcAegNk4QVxw6tZEZwaTBLi/nYVcMiHULjXZQ3x4g/qsV+XAwQwI/8GZiYOqac0EL
FAT46jfp52BHXN3ndYpPtDGpkYCKMk6IYWjjbugM+q1j2f8frs5rt3Vli7JfRIDFzFflYAXn8EI4
beZQTMXi1/eQTwO30S+CZPvsY0tk1aq15hzzIW7AmypR78YcL4GuQ5iBI/DqCDONdrpimxd0E301
F9vM6xNw5xzHAp8EA6Mg19tUX0bYxds0mQ82kbTkjuA9nGrHWAsv+OFgxWrtAFcvMkw24fTDmLp8
1LG7ihP2qq7J2AIclqY2d60Xj64v6Sl4KfplnEcTIN8k2GvRPAyy52eK4tCG3qPb+99sInQSxkQf
fSv+AfTwPAaBu08t44AyEA/+UDJV+iVvnbZk/eoE1MVJ9NK12U9nGB+2BjFkoEPeeN1RT/6wjfkz
eCNRPTm9O2+SADkM+xw5TwFH76ai8VcDeF5EgkYXdm6c5vCEGDIOMdjiGiyVOzrlUczJcrImb40A
5LOSnBKs+DR5XHFqSEmBq50nW0fcv7o8DwIZEDRGNvQHj7MIDI5FPvZPczZuEpDZB1a1rZEm/2KV
PBTyNkOvOAYGkSWYeHS/rQHCPorlRhn2cyr7g5zNO2wyUCUsoCuEXayiBNqqPvttieECeD4uHwEt
yCzXsde8ciNRDxS/8e3ANlkAQMqYje8WErESwU2TswH6D/vDZ2TRhtpbidZ5xihKlUmCUcNW3Y/R
qQqr37nL+mU0eD+abkTUZLdmqH2ah/za2Lh47MTYVjN6fJHRdGxt2n197d4107Qx2xiUPhkfiMn5
1avpdewlA8Q+iZfWgD6s5FZZ2mjtzdFft7r/KYzmpYyaXR5m8ZNHOrp9Ma39FP74suHviJ5o7Twy
8CeUXokHwtveMJFm64b3gG7jQXPd4gJbEGZrYt3DbaCVfTanDwJLMasIci1UGK1GLI2Fy28+fVYM
ikVrLu3QwN0NfzsV+tvRUCU8evdN4Lz0lnuGMOQdGGTswa8Qo1QjdMyz3eQTCJK2ZbfQt1K1nXmT
vZ4FAzl/nqh/gc0iVRuiW0Wqf3DtdWFUEfOQ8bVvub89hDEQ/Z+SAIuE5hF+LDCsWQuaNAFHJuLe
l+nMqlhOt9RHuwyJuVHtkjT5eBV25nryaHUGyQXMh7vkU82YSqiNcADumW6HpTcLHhuQwIkbKuJW
2mGZiZvRMJJEAROCCVXQfjB1b91hh4VMxX4pVWWu3bJ7jbZWl3x05NZtnRTQDSlYaoNXRS+7qHyU
E24Kh3bXUnHWI7fj5lNsXuwcA1rolWwB5N4spOFj2vyyWrglTsNiY2j0F+AatxwV9SKVpdxLYtkd
lE9cn5B9gYULUre4UuGVXSurq9a9bUbL1itf6bg6W8uP/7g/+VpwAF9G9Q/Jueauo2m8UBzQFhY5
HnPPkIWMMRDg7SarufR6Y7z4xGattE/zskT0zLHB5PKvrE+fkg46fMuGC3sFp1sAcU+Pb65izR99
w12ZRvbjzUwP3EapRdeUR3pBlIqkA2MGpVaNmZYyltt7vXVsSuZURZ/yq6iRTLZBHh3ThgqdQ7md
YBuvhTTBxQXOgQ/9m/TxPUpuqE8ZRyFAPkmcxaQd90ASomxRzzSLe4X0ooDNOgsJud5l+tQ5/5Rj
WeuiABUyeDurDsHkYi9qE7pW2Up3HGcHzrQL61AqVS31qPjPVMEQA+CjYwB4qjsGOJ3eyNw4xBEe
ReZh0LLApguaWb6dX1gOVnlIeJBZzyXvHVdlhzQAAAxhk/UOm7zlxuG2dY1XpwNeTbeZJkE4M+I0
3mKOJWUQvAxGdAkqML59b25KgKtrZJBUVCQgreUEXKGAbL8ZQtQOtd/fJWy3qdHUO86VJFE5Z5qJ
ehFS4ePiXcxAXlbkFXxPTJMrelhK/4ieVaS1ODgQRM3AjaNta4PckfpkFTF5KyaBk3KWb/U8vESZ
fQza9F8WWq++Bos2WPWLF0q1l3UuloassL6KEhCC+6iilhhD8EsLN/WXcAP35oinlWkkNYq/R7h9
mhwXXpFnHrjp0mU/ZtwugIgIO+5eaUHf2611IXKUfFz1EjnxBFr75plv0RHKiTqhjMI1bdBwG3Rk
3k/1N3ZfQngEt7rv32Woe2g86e0Q9I8jhWdVsIvPYx6uaXy8f5qBsdSc+rZBXhLK0Yxo+U3swnV0
r2GgpS04mIz8B4yOIUGvCcAXw7HuGd15C0T+nJuqaeIZrmaynN9cXXJUqoPvseIw7sbjfhrDH0kG
jCu617aLxLpInbeGVWRt9axJ8EIuMrJWGcfoWNwTHx6sRg7imSBnHJo/dXGcFhBvyuYQ1P9azv7L
WT6ZmJj24OqfzZGokjRwMaB5TyI03pDJHZrRgk/osjBXHQ32cfIoP8vpHrbgyWpNb5cPtOrGYiJp
FTihfBoLqhNmvGjnc8wKvJ044mF4Ofc0ubxDBB9wocE2LQISPiNLJ7Rs5kUeDL8wzZAyZOEDbuaN
YxflXgyQgFTZb+eYOxyo3mNmtb9BjG2aCcG69Z1tUtF06DpTbsqcy62m3YveDUay12JxdT0akjAH
AhBbBHPe+3rkqq1yb22pTze3yrVp1KRTQP8Mc+pTuGDvdd7fQ7OrVx2fFfg4Z6dq4Aed/jvaYIWt
oVV29Fh9GwYGozhEA7p9FOaDzIsPt2rhd1bPXZlD1uJ3E1N01Cinl2HL+xek1B5tTVfnNpPCYuuH
+6YcX3xmArSKSjAqFa7JjOPAFEGezSBg4YNJn2rT3JollD9Z3UcdIych5KfX0EisKwRqrtuS/mXf
6BOCoENr/raSn5FRxy5nzBmXzpJcJ6B247qB2OqXHAQiTgCGAFbi7zJ6vVQaHmXfxLgwMO9Gjnlg
qW59xfQHpBT29BpvCooTmoO6uM7dfTNxAvJ8OCvlFR0cqh6Lo2pLfsc0bJPB34YJhLOh93azyaxE
U3BVUfqWNR0nRvpWoVPQf/OBDMA0IQfsYxCcz1oxf7r+poza7yCkU9UIGKZdru+Qx0wrTp2kvGb0
s8mkeo5bbW5yBodyDO+GCJyFumleHaM855N/tOP6MeuY54c0HYinyk8u7ZKd46WH0kk5LjQ2ke1M
bTO7QQwF+NXmV6tJWVp2Ocoe/n8NzmtnjLdgEmqUHPIF0gBYAIPtzMRVxwbhQrAZ49E/dM1PSvBS
fQtLLjr3haowWVe+qQHpunvCCWkwNCZePEQkeS6AJ0VQLQQrzSodR5QcXbvNkfFv6qi995yJoGX4
9QYyfN7kS1eTWuENdO26+pO8IsHUh3WMqInnwSOLx/VZAFrMMYJG2kjnu+1K+6QN7jPgIi9NEaDr
D56s9LvLxYNQdc/S0nPJEemQ1JO9ZXr8myRRtjQ89dZXfNYjezvkNrh4Vfb5QGgKpZpvPzTaAH5g
t3TGurfRHJ5nlSGDeEFfWhOIpwVsK9/YmHORrmsCOWBIcRweojsromcGKsJvA2dXhJoaB/5QKjt/
kQTaW6ehyYlz+ChtEAqa6cxC9v1XrJAjIQvjcv3xiaRlfuQ7RKpmi7TL7rxEHSjETfav3l0nRYq3
0vyMQ5i1riF+FRwScHQWuKog/tcbzYz3BUGcE1YsYmynmdbRxp/qNy2geQyoYnyy4WJZoVEs2n/0
eryxeJBmdsgn6j8nYB8PTW9TB4gU5rCiwcL0c2EO1fvgV/eOGDcesPr1AHooBTzMENWJ1qN4noNg
5Ul7OHpNsYX3Q9crDhnXWEjwBk7qVqkKHBTWrxnp/o2oWY8Qw8ghRN5wHlPN+gMcfjW6w8uQFW8y
p3xgbvBEhI6BBgmF9IQNjn4MHVvKi8TzCWPN3m2feMLAyz/IpKtIDkTzWk8vZgCgknXLJIWAZbNs
jWUHOAN4pGj5N2gr1EziKbYKOGZWsWvt9Nutrr816s0hk3LVu0jhBjt7He1CX3HQtuN0jHoxYYr3
s9UYytd2xtxOe7tYGV6JnhAhgVXaN/kRyGaOUbdb5F+TNm+kvCNGz4ZrPNKl9wlCyeUIMkUJEmvG
cYWOqCOBt+Nz7EDJNRtd3hYwIy9WQT38RiGEag9Bz74LYGSlEPuTW76cpfV7OJtHs/AJOJ7d0wQP
aBVn/vtgW4ANG30wAxcYwE9QO+4RldGXnJ1hW4W1JM/WPselHazV6ANM7Kjrx7Z8sHRL9ae/Q+w+
9NT54EaaklNAvAa78sa/BdlPiXTA5EbtqvZCoKsDWWg03L9EEt0mHvpTmX/BJCN5Aka4Yd/Uy8yi
vsLussY2Pl71eF+bBFfZEThNXBjfopcvZvFFdmu3tPHks+JpJAwKeqNgLlXWaOwyJAM1uIYUp3J6
m+DRiEuPwie8DUcOMmxpb7XLh0qiRHUboHvr0G72cWh9GaLPD50ZzNfKq8zraCf3tRAEqgZwkQtV
PU7u/AQfpWAEZjqoNtWh7FqDEDG8CYkC4hW6HZ1gFDox5MllWXYH2dKxnSL7MiSEuZjZ1q5m491M
+vu6SAiemJsVyQNMunA7RW4iz3Pe3qUW+zfor/cg8hIMfwRSpBxqNq2g0muhaJGYtimlO+wt+k/0
dVEWgztdTYE7MJka5TY2SZ6fVOldJgj4i1TcC8AeayfWMYN2CQOADxbbYXc3Z/qMXhmMUR1vGFgf
TcbKxyTs2mVqZtSv86shaZmZEG75yJFoRR592Wiaf33K8ikzHpM6v4OyRb0OntUNUvtguhmiHt8/
VbMylhCUSMBz3Ydigk9bI3bWA938Ucftfva7BtEcyRw0bjw2b/BRgTNdJl9/FIM4TRaGxSGbXzty
mu8CRvlLFWf7PrW+Wh+sQRtZOy8wjrWkw2pnEC2xMH26JjY5mBrmUqr4YaAp3BpqzYWPHLC6k3Od
LllAk6OTf48jC7z0i4uPT4c1ODNJt9IQ+2j4WleUn9GaBuF+tvNk2V4mSuKDCFKQhs04Lhk7X7Aa
3HquqQ1sjh6ny1+YsZKq6CKMDB24DG4ojmRVz8VwqqYerGuC3sUpb8TwbZ3oGsF9hZXPAS04nsyg
yi9kFu5c5d/3A+mdKrfJjGvbDbkil5bg7WOqSwDGdOSpK6ND2Uz+KkqZqzekZNH2oqFw4264ZfiY
RR+TzvtDuSvbdm+m8ZPswwebLWlR9zCHAsYeALJ2co5RC2j4F3Z5bOA4CvRXOtOXwBmJBOv0Fk+e
3IcGfTMCpl5Lmv8L0qvR3BlFvpPEu0wje18ZDOuySe1nYQGgUX6V/MubjeMNb7QtS6inYXBUE6Xa
qMp/KgR/ZGYYJyGBewunJOa36uW1naQFhS0lHgo1aQpedqUprValw4kvoUfbGC4J7AphMlS/72me
D4Muk2udTDm3BemDg94Stal/g1Y8BK1DEurcPQiGvg+DDVI6cCz78PfSZo9fTiVScTeqjaMVm4i9
azg7bY47tCkj8+r4XneCrb9VXSOuw+3hv6/b/rXxBw3YLcCW44wuQ+dmuAPIuIvBf9ManpJHV4bJ
Y9gbeE49K91K33d3VFBgj33gTuem5ugDrSXcuLeXRP0BTxrp/rEAGRa3mmZVDfMT67Z9/nvofZpF
gRPT9mYQdNcMz+S2UvbGSXeZ0nRCK2g3D2jQG0fhlZiC+GhEwfyCFe2ztqro/PeqQLw3RmV8r3pz
2d9sMcBNL2zgzjmlV/IUqCZn3R687d83UyeuQEmcrMoJKWpb97H35vpxgDx0exE3bM2lzM95RkIx
vtIH247Eg9kURyd267MpkmIfdTVJCmXnbCv0GYhV3enakkfDNFSlepH0PpW1Tqp32uBPsAL91UDO
3WYwmFsybU2WFsv/nn2f9vafyx25WraZXQ2HQzbTkbja//uQK810UzbuPutgxt8cmaaCAKVvD38v
/x7KwTmZ/szIyxzoDRJh4JVueAh7vMyLP/OYlAZjaD/6bpRu7613ckXy+yEK23s3CMNtprB9We8a
KODc00pFz/82NY7BeiWHg0ry9C01qRyDHkY8XaurpnJc83d3G89VxdG1mRfaSfOlKic/S5wdz51o
v4bbK1+T4jx5hJY7s+LU7CcvJXOF4wi8BTl54N2j17595+9Bdp1zLIrhFXXuj4mK7QlWJBCbwLNf
ZJFWq57R37VoVLf1OvM5iudbZjdyO9xF9cahKXBrWrzUBN4sOkx0cJdGqRdAYeaZTG4aChe6B87F
ufiiDi+Y5fo1hyCoVtK0j7i77KOXtDbOt+EnSGxayJCR9r4ln1Kd1Gfht/W5AzVehUN4LNt930HN
JKYsARTjdg9/D2TOHqqpoUdtFv3D1EW4eoJ0XUa9u0XN5bwDJ8MJqD8wCRqbCqPdf1/Oqe98FGOu
Yd63orCuqaYZBQu+Wo4ooldzyD2FPqtf2iSnE3E+4Qan6fgc1BCNjdztX5o8QbxAnipb8RL1eHwn
qzJ/C6NDgJNsb9ayeMmaqt2PGGceSMg9YhIE31caDFT8qdkXntpImLQPoOn9TUIIFSPChuqRISl7
AlIaNKEQT5LuVQBK/keftlUYmJRZsgUIfzzeyoIF5iHi1XNPXXLpAbWpgQXCC14oURkoCbjTqLfc
R5onBWS5Rz8rm0vdTBvqZ3E0kANJYGU8/Xuwcwczui4wPWR5SBjaq0GEwSOn/OTZmgJs3mZ0qWtR
bcpejesiwL2sVGvvneqSJOrHkaD8gnEa1n7Xl4em7r9Nk1lP3lEdghmwrTs9PJWEgdw8KpTyfi83
Vlvrg6Pc7M6a+m3pO9eOHfWaT5695d/rds6ghkeUgQsDllrhkNv295AT1fzfs6pWP7WJ7cDr4PD7
uUy/8GahK2VtfSjtTBxGYDEU53Z8hdBMnRR9Ajjzf8ywYimlrfPoIUvcesIctzhis93fOmz5QXmI
cY0tWrNwNhXm77WRxiR3je4Dbs/4ioL/d0K8cv7LBY7DZGMg4Dv6HSu0GY4e5wmfpKiw3Bqa81s6
jShea5ME2tvioG6rwnxjVDF634De2rgmDXbcGe2978LMH6ewA4lLx6fK2herchExhRT0dZ2mb6Ah
041MpNqCmkrf/DR4d4savkxncXxrNPhrkjuP9u1ZItNNhCfgGnPcZ1bdvPt+0m+R2zub0Ed72BFU
R2XCHHHolYle0S4f/h5s4IoG6tjj3yt8RNzOcUIceFb99wO4GOZtYHx3EWF/SNCHs9FsVe93Fycq
oEOnYLaj3PltZHUwyvq7bJKBsXWaPvfJdGMgjA8twR0Li//kaGDBX4G9nagOaAypxrS/TIeJgl+I
HzdGQF+lOSJ26UxXJ2/m86iZzJhh/eEmYC3BJ45rmTn/CissVsnIQBH8OOqOqC+odP3WW+IFI76x
ieiwM7TbdOzv9HLtc2OO5qm6PRCzwWTz77WjqmSDRc/+72VYDtWGuaaHKANGyjg3CSPtilQH92a6
8psHTGkZGhwZbQ2b023Vkl7/R+2YcGI8WgihF4EdMn67mZJHDaXx70fGwS/uUg+VCpdD7b3SO32t
A6v7gt//VIsj2YnGybOH5NF2pNjZvlEsQz/yAH/XjPJdujp/qxyaCfQU7SYk5SJvkgerr4qdjZxm
l7bhDddgw0Duriop9JFGueppm6ju7r+naho3uZhsPJEJ+rMhFy+lr8VuTrppJWpqchEJY12VaIrJ
DBUvhRGw0rJu5jYlVmXm27DzHxhMZLjAmB1WJe3SLvSZFcEDh0Sdran3vEdNm+aM+u8URm2zZb12
lgQPDVd3goRtsiOMvdoVo1uv89pI1jYpyFk7nK89N8aZ7J18FTTtV9ZbBpm8HRmtAclsicIz57rm
zIBo2Pvh9GKHstrlBQZrYRXPCEIMZVwzQ0PXrvRMK5YY1pID59qusGmH3H7XYRAv0Njp7/ZMsLU/
IJHpEnkoGekrQUlcK+vXwby8TjzbPKKGN48F445OOOV5NCYCbWYqkzxr99aE3s4zPAKSQA7e/T1Y
RnUck3TaZiwxDHciuFxj9iYKOM8E8YV0b+n7Uz+KY9XQWDeZVRqJA2JLQKg2x98WZ812Vuklc3M2
ENe9zDZ5KoFlHJvRDBaQN4HamajTLYgkoO2qrW2qE/XqtLU9tc7QJp9y3+GjY52zUeeqQWTPbd4T
qhKI9yJ2FdxaHx0eY15/Qouo0j5aYwFvTngEzH09Ne4umJvuLEfVMNbR+VOibq20QrjnakBnaxjT
a0Vr5KtyrP+e3L5i1DRB0xirBsY+sZnRAO5Qd4VPRQKeDvsZYnW0kv2sCuAoOPP8MYgXXWlZz6HH
3yDz6BGR/Aaco9s0b01aiWPHaXrpNY1+mxxzP2IXhdKNEp3cWHVqM/91iGkNcAqYTtS303ZO22GR
QePal+J2E/cFyQJiYocUB8ftjIe8818cbGOcIP1H2yMOYSBAEaygbK7Y9N67jN5nOsZPvWf1l6bH
B8dV+Pj3gFvlniAW5wivKUBfGCPI/v+Kx78K8u9rSCZ9BAe/chTNPW5O3IhpXn7nY7Dz8jTf9K3q
NzapH2TBpQCZURaHgneZTSS6S3vh25vEAjrh3Q4AI8vFOTf7L0vUfKw3ZMHfQ6SZs+twWtojQYeT
br1N5nAICrV0rwYEnnVYW0dBfvax1f64i72sXVb09Zgvlf1O35YsYVTDifXPxcAAv7a/U8PIOYQ5
2pnERHEK0ehEcGM+srnbJS0fCxEBQbcrukqvUgToH1KIvVfk4TMpDPO+GtKvyq1PVsYubI4j8VSk
Q9gJ0dCAHfUZDyys8Glm/FVZ5rrwBn3Le2QH9GW8/6ssGyOZLhnQA242xf94oAfooY+/Annoz4Ei
YCIWVIJEgzb73qTVag265yCEyYf4M0qwGwwp5/obReLsSjipi64261PfyvrkEidvOlKTWcMrkQ+H
0Czyk5aPtGj8azZY0b3hG4+w/L6sNAQQLmYGiW4mrm2ZxOswH7yVvL38+1pIGNtGjTdTsr7xtopG
iuOQ9TzluPLZWLraOgy07v4eatiXB8VvkCSBvOv6i5FIijvUGEc99ALVkyvQsgbTMWwYwErYWasg
Guw9miGu/SaCiNcMunrl7WEeTuJ8miWEbhRFtY9GxTDUY5isvJs7zCORhh62/5R56o4MU97JzrLQ
U4z0VgqkQoC/4DGaeQYjm7yUkw+BrOxU+l61uCtMUSHWNMttL1Sway2ve2xMEmexuVort0EgZNRB
eZc2zmHCc8dMMrjrZ4/MY9qDySbtJsw0lSovMyFuOCdfbIm1mzjZj87G3BU3nt4n7uTce034TEwy
VIhkDjEzD975tQxDRBPCZfA4u5460TM+6z7Frj54qtjlkf+LIhFapB1bRwxtbwiRkGwUY7ZBxMZx
dUxpfnWzudAw+PbdgFW8DYi2Xgjb8jalew6HeP51Cpfp9xSnZ96VnvG4NHdYYK+V78QnIaNqM0ei
WtfoMjaJV/hHicOEVk1IpNTtzbd7pvWhtodLzkTqQoz0g6OG4bNuorPQefPhCtD1ONCch4mE3E1e
aH1XRbQmosC1trFGwJL0jUlCXYF2R4XD5e8ZdJ7xkoTzEzY0dagl7U7fy2AC3Na9brYUaWhvUZo7
Z0kLcOd6478449VfL+Dv66My3W2SeHiedSWZySFnMmvm0lxDc3xC5UOE4P++ZagxXJsgU3C2+xYk
aAi9t2XGuK0wf8/s1B63kBheuibWx/89zGPz/77scpdD5AC9578fSVFHQfftFv/71f5+U+82JkkS
xDZ/3xhSikEhdHZUMjrKeh4/hM06lWOwYtiTp9vYm5Nj1Pb6bvAI0zFx86CA0vdzEU335SxXtRyS
S9SPTbqcP2vZy/vY4vuT7fJWkv/y94NuolyuYAuOi2/lhwAI3dJOrpJB/V19e0grH1Hc/16XKABD
r7gYmOE/BbFJeD/a7r4P6W5OY9egzEWBNSfzGhzfjymcpyTFfjuyjW5SS+0Dx3lHJ4NZ30GbEpgm
AZcO1nibzIk0YZUOSZWTVppuaB7sQY8/ZtO9G8f3g5WMT50xfaSMKPo2QiUoNzEb2sl3wzfG7cY2
mQgl8R1yc7J4C9QoWDrWamBcvWwcIpvKYhJP2hrxvTFAlqWDMm4qvI1q6jvON7dSLONYllczKeK8
84FTf6hqghvFuWMX9z2Ccq8ViynuvwhJVA9VNrhLvC170yqC9bI0EFSj3Enx8RjDkQjgYB0GiKHN
dI7ubLhidyGU9RExOeQ/XiGk2mG4fYl8pCbwQ9yVSilclWoOeRtfmw6reCMSY2XR9yMFaj42GOtK
M90MElGlOUFhaH3yzJ0muEhvhnYDtTf059fAZRzo2swHs/ZAm+2fbTLQdop+WgAqfWnKQrDmTyvd
D2gofVJs7HiCK4zmnyMF+ZGkUGPA8e0VCKVlTz9uifHVWpL70UM/Niak6AnecoOBdlYcioR4iv5m
5kqq+jqI8ph0dClLq+zWjSV3VQyod+iuJS5pIwsvsS1fUxzC92ZXnnpQ24Er/eXo0bNiC8MPYUAf
pfkASACt0hAR8IpjH1k6bFWUjc/DbYTidMiALOqoVVeo5i6b3QPT03kRIxC8HdaXptTqiYPjNYas
d+ue0VE31aNTM0dpRYqZh2irfjdRfcTTnUuc8QILKtFOMzuWa9BKawvSdVoHed9Q2Kc8fW3r8kXO
pKdQclpLaRKJkZp3QGPjBykZ7FZMb2gnHelDX8i7QxIjAnUISrbzUdXQHTUhSVl6uzrtRZT04yry
eoDo0WiuZS1+pbv1XKRkU9fbd3VZ7UkGZaQN72rtm821K5FEG3F/irr2u+7STwN743KIVbVzE9fh
AB4Tbj1O6bJrva8pSzErjC3weK1a/GeZtcrTDQpgycGm/I7n8Dg08LpxLXIajUnHthNkAWXO1Thb
wS4I/nmj/mWDp2Vgub/NJ/jzt4kuGV4oeu/tDeFLODaRT8ioML+yGzkzZi2ZcST2+C3N9ziGnoFT
4DowMEE7X36A/oSIHSly6WaK/LglOgSB0R7BytqQw48czOae4Sn/oNZHlB9LyqQAM4BkTiTn7nC7
giojOxiy9fdDgXqzGt1jy+2P2jZ2wS0oXRK9ESR4twfGJUJC0szhs6c2opCbU/k5UNb9RDDVVqfy
HfpztrQF0BGnJ6QQjW4NR3xTWUFwhp3I7HHw8HRZ4cZqzO+wp6XBaJjzlQLgTvjUDut9CfI+Xw+t
OCd8kGujTIgMBCqC2wKewuB2n7kER4iMHc3L/Npa9bYrb97Hl7Fyix06Qyj7qnHW4VA9usrt9mUW
n/NRQlQZm2nVOYzI/dwjn0P5q6ZwWBfHR2FFNrmyHqGt05vTD8dwLLeqrfdjV7L9EzCFBgQu9JRh
TI3QEGQh6i8zUBoegWHcx3unT8ptaoBPl+M0A0tL/kXYpQ5IpqrV0GEYDlS1HhPT3ucm8g4ObWsa
dPYmVuQrDD223oKwVMKLmY96G6tuUdAkFjlf04j51eSQn7pkXoSncTS23lQyqetVSmMouspGEMsx
WC6yNyYmnFbPOngyIqriR0gbONZJSonj8EUrYnXjCq9XoLwleaofocnxrAuPjuf0u5gYMFEzA+fO
ZhNPjR6dKCEkRTwfREyai0JaIATcicmn/JhaovWKOkGhpFF4u6F7DCL1iWgmR73r3Dd2s4wViTDY
a3AhWMzscJVEi6gPLkVrpOui7Di5YgsYkF/pyUImZcuM1Bcw6QzDs5vKCwEgvuUM2QDLGCsG1aWX
gqwl1n3hcybhJtH4B3TcH/vePWkgridrGDeZFuvYGl7G0KYfaPDXOg2YCFmfo1w5K+G708aqLPJa
yxTH462lP9bMhorOxumtmOR6Rc8JmcHdkuUCjwf1BNpKvHIDCiUi2A7J2Mg7hndvvR6PuoqMjdE3
n7fcRFmx1t32xFVOi9vAbcocu42R+CkOz+9lnt3nCT60YQ4MaoKv3iEDqGyCeuU3w1ekUF6Xujoy
Nd9q1T3aQXpwjLhcja4jN7o/4DRFUarpPMMICY9hOzzlpf9W6wSU6PjUdMSR5bmLkqjwGRP1zX0w
z9Z6NphGjWVDfFlB/iUJVLkYLRa6lTQ0bsMWowUtoV1ZQRxgWExNp2/DEY45depfeuUTMjBKcxPk
Nx1F5gF1sIS4ushjFw5GlTlVDE2zaeO7Fi4Gh+iCWuCDZVnmcG+wK+H0jGMOA5VcWzIqjiL90TZK
HANHx1gZwYPwLSbw2D7q2eSVdy1ZeVepEvYxhGKMRARTP77MjXY1QjgK5irkjNMiai17RqoOinrk
+a29bjzieRM0tHHwnBpUpRO9M26TaNoTD0VnlXjQiWlpnRgfbUE5mZE4vico5Dd16Tudm2SKThm5
tIkH0ztB/A31lu3voZMtJ9oUzwRZl8DDEIHBajVpyDAIQG9OhJJEEJwM61TIfV6rmHtR0BgvQPgY
6hX0fPvaWdVTMTiPyWAwzh4B/FaGjWf0/zB2njuSI2mWfZVB/WePGY1yMd3AuDtdu4cWGX+IkNRa
8+n3MKd3Z7oa6F2gKoGsEOURTho/ce+5wU2YyZkn2XTqchTMZswO3ZnaS25k5YV61MTH6DYHDTuV
hm0Rre6yLP1QQ0zJAWEHcEfnU/IXH6WYy7tKYtBr4x7mRxCxAsgZZKZ55vVLf6zIqb4tLMdrJfp4
Ux8/3EjeJ2177U1CSQM1vtWwjrvEVXs7hEv/oINFu7VHF9WDBcuInpQnj7ybkZtv7Mq80xJ9NWYz
GaAliIrorJcz0ewB11RTR55idLZOfXNx1GOvDDtxC5tlX763Vq3d8DDGfWnCAiAghI0ebUFZWztU
5yjfbkG66htky5wU/nPZDqepso0jnGjC0GXzya301SevidPWXqoBOA4GAAowr68pIk6scuvY7ztu
hgYHsM6wlxgDttaJN7t2upFomzeG0xEEURI0pRiGDoP7o+faS9bg/a8N0idGg1TGLmYd1JuMaPE6
uptO77DTNM056qJuU1tdj1mu/+k5DU4pWqZS9QAEBNv3IUDPThYaagR1LFp9N+fiYTA5piySERYY
kO1FmOLx81OvKafGeyPXKkFWhjJb7TSEea41okiGMIYiLd8SAGucSiN+lxqPT7A9M5HbsyFeWx3M
RWzc+HH4jCM63poLnIeEm03YJHuOfoRkFkshA7OaZmL0IuIrI8CV+cuRISYRSDRNRhrU22giBSDQ
wuPk8lxtMUasaX4/y9lBelGzYY6IqUYuKEl+6G7EFNoYsGAdWhDA08FzYnaRmkAbPPb3Q8qdaWVk
KFAdObALIpdgxTVPqpLiGFFg+N6nJlLmuH8e/HSfZ8V4SIv+zSF0rIbmG7DSWdNewdlv0Zz7mXFA
+pORsQ0cD5n4r7L7BdJyMU7yM9uzz0Sk1095A5+o1kuEaYg7wabNnMOF2mX97B/6aH5A/4LoLnJf
Y0f7afO52MaRA34G6rUfI/goY+fXZCW0XNm95YeLijbC/JWkh1qlN0T5/DDcfQo5PTEj+v62OhHA
pZ0rC/REWv4Clr3vzXnv9i78DrOT66yk8hDjfV/O7bbJimMaZSS3TtEOlrTcYgHIsO8hFEnQA9mh
9R6hMtykfsjgo3/qZvCkZaBqNAnMNkgFMs8zItagrLHA1CmM44mgO4WBc8DuP8BAKUMI2k8zsvx8
Qpg4aUcnP2iVI3eGXej4RIqXyZZ3S/R8j7by1M7JK+w9SefBItOd5nqlVyZvpSzwyOGdY0o/b/S3
GXIfz0JEyU7CexQ6l6bPbyqNJAb6jydqGDIJWzZvtsNtyzvn5eMT5CxiHi3nHZ2Afm9E/Ueg4eAV
NjLKSHGAc0Ie0t6qASb4zYYUjxR9fanu7Nz55TQZysTmJspaxvdZ6+8KzWaHQeSNNX4J5sqxtF5i
if1Vuc5HXRBsSzw8Ai35OFQk+HBvPDrEEx1wG7I8GLCEkZLCrdB4TU+LqmXq4IjpAYDCCtjtrc+z
dh0vqsOhJZrWCh5MHMTIuQAJygQRNZ1K2SJRnPws3gyKxOaCojm1oZ4YATrXuq93XcoNOE/4HZCe
4ikkiGbdYlzqgxDpdmv/yNk5Tl360JU6VpbGvHaoCyRzRCzQAZg4IN+Ad6yzdeL3te3YNq0I9KIo
IV0y00xqfBelr150WOcLY9tLmpguKcg5NksPL/mD5uCww17G9h1FX81slsqNnEFLImHSFdSSIkKC
xezQiglEdjIk/xh+MxfqiOZjZR1GYsEI+2jSX5ELf2bs4netq3Z+AF3QxpDGYuGJpaBnZzR0fYSC
upw/6HDble/PfH2dHi0Gvd0m4A1ZO+j0Ndy3ZvQ+tPhOkugYNvVbW9Gv2FqDKDVNPiH8OKsS4lxZ
hVe3PXNz7+yu+KV3OLfYot5GTvrupqTzyRa1LHFqc43InV3FRzZWxyDpzo3Rtaux6S9QMKiR9eph
1gzP0Aq047J/CXCjrKbY/4kIJExCziZH52LBZwxdnNDP8mVwjYuvL+F40uCgHM9db5B0NzTL2fxp
h5HXl+dZexA1oyJdzynqEZWPyX05uOdU+ce5B9ZpdsVjY9rPWYPYZx4pXZdXXaXtkwUQIWOcFH0y
Hid8c9KhPmnFcznS1lTGk9a1eA4LxiW6GHbS7Rs2Hf0OdAgro6AtEMAQbMj+w9Hz+3Cahg3PhyO8
cK8yDi51UsC7uxGIGPZTOz/LrM63guck3j2V3U3s67jzvbLqs9W0HCCQYWJKBUI1a5HD7kPDUOKs
h2kHg02QxIhO9UkLcX4yQiNITYfnzYl97sBaKrLjt7agSpsqJpPZ4glLsXZeDK1tV5S29boNyA/D
ynw7umhRq6p7L0PthalAtfULgtTMUX1Z9iOKfYADHe8SxgvpLadFDntsSRms1x3eucVGRQr5KjSa
PePUG/REX4veJoAosc0V6asasbW+3Qce9YaOeAIjI+nTz3PXPaLvAJhm54+2zM5p6N8EFc8jW3yo
8McOGpKpa4bnYRZeE9bAQEhe2V4P6yy+Dnp3hmPxpIS2moeROByb2wnD0TKfcT+1GhNnXON3q3EX
w63VWVA60OfYydnS4rKX0Z3CA8RsYdg5k/gwrPZxxO0w05vEzIw1o7gPA9gpSRii2s0hbIg6+3C0
xt0PuUnMgSk/tIjVTMLGeWNO/KTuYHwxhilXvsJF5Mf1qstoHG32NFxKLr+GYuB5QwWaa/dhzkMQ
jU7hKdqBlZQzKO8IM2K/zlotQiPsv+oCh0JQY5gpbdPzkVvfUDce07y/9JWx1zJSL1L34NjMzsvh
V1aLGx2Z5Aa55BWcxa3qpg2TpUfDxRkXwRGhXc690uyxOhJDBlwUDqDuZJx9oEPWjcWS0iK4mNGX
vv3SYTF6joIKU6Uol7vJrHaUmfqM/MSW9TWyQIrZAemnKdU7NeSEl7l013J6WxAzymI2bY0oGSke
H+cg/8KownA07jGfpZICh/1+C6DLgPVFMZZ+m7P5LtP2kaYOFgM5vXBLz35Nflym4eSxaP7w6tYQ
QrjqNca0qyzjNhPglqbGN68pTRGp2OD7vVIqfvu2xszM3tmJ5+LtuE2F9jPn9wkEy91gIC52hoh5
akuXV2rxXYyEYHJahgRWv6rMiWigXN3aZf7JsqDcmH34ECBfDACTcwhFXjuHARltgTo0cFbixn6p
u+StRL83sdDcZLZ+kRPL5g6VzXCJsOwOAyAh+EquVxegbxxkSmJEDxxhxwYxBxFyKn0qnvCxcQlV
I7VOrIveppqx7nXdDD2S+nArOBE5zHlyaguz3JKx60IBsJkmVjeR6/crFWSTl8xckClxHoOPo2MC
QJJX2icb0JJvv9dCc09we3ipzIy3xOd5HJFlDE2Pjc2Uro3B98aZe46C4TC7AfskzWFnmHQvIiuC
M2oqEFZUL5AG5cL7MUfdWFWsymtbu7VQHhyRWS9oyoZTvIvctXKfIyZSHjgT4iEXXk/l/gprZLc0
DoyyR/MbFf+8snm6brjbtyiM1mIW5VYry2ZtkemJ3QBjec82CeCE5FNr990QqCOi4hb2eoVZHMU0
cFuIltj3PM54eDmITlM/i+Cg8azHh7XXZb+vcCGtE9vHZC3Os6Pf50ATSBV3dyGaCl62TZheoPol
jmCVQ2eAIEHRjNiHo89ySDtrhpdMUch3GZp3zCCYshNmAVPEaKty3C9ET2Bhqppozjg/ZsX0yOCP
wPdCP4Pe/VXmE+vt+lDKqb8tau04yEvFvZM2jrluZwHbbrldm84dj6JTnik7njdd+ByIo2+0T8PI
1V+n1XL1XkM9ezZDMGltY9fIkQXsyiRyLnh8+pXEmeRRfD0Tyivg0E5b05pfA0NnsmARVt+Z97YM
0PaRftFnoEAd0R9nTZw0p77mWm+uXMH+OJ5ouQRT6mjAkjFRYk9YmwnoCW8zS3z4PT01x9WRWwAt
qNFdZFfc60Ivzlkf7OnNsxUjgBtZxe+mqtiMae2CxbnDnlAur7Zl0HlMkCp4rRsILlZ7U7CQu8I/
DjE3ax91Tm3jOh5iJJcHbrQaawkYC5apOT0NttMe8CP4qNTWMTSYTaNT5HVpwEFNmufG7MyLhbsA
uGbBHNl6rJ+0OF/8PM4IvDo7iw4lkNb1XGrB6BEbznaX6Nd1YAM+yZJ0H6ftdvm3bpJrXDn6JcGk
v5mTBO0xMhXM7fod4jAHofv4RkyCyf5xCwLMy0NjpJTk3tZNFpUjQ0tGJpyniZl6Q1szctEgd1UN
zYmfbOndduhpb81Z+8njwit0kJ48bGL8d/ayRAhPmfOrzbXoUDcgv0D5kMQZQAe1Udir0L2ghg9Z
LPNOMxLd6hY+CWGRii0ywW/OEfndbPThWjjOTAWLn7sMGUbYQUXT3aFnx1Chtj35Sv7cXid8UmYu
StBizQuBuyzlokVapB3b1j7p4+gFNT+kEFgQYqnNx6pR6Ev1nWO3wZ3j0C5WESVWzLP+3TDVzRh0
NLn9HTjq+hAq56QtVS9g9HnbYzFfae1w645R6s2NsceL1F0jLq24YrLet5C8AxEepCF/phl5jSTW
fNREy1O1PAeiZUhkQRN2mTTo7Topgi+rsXwYeCBTDO73TdHWH8hBGM7FLLDmk2E45rHDSu0E+a10
1csClCbgyZA8dZRhj+v2GhIxtTb5Yze3ct83yXPjBOKVCpAoQde/rS29u9LGk3HoUpmndfLMUldc
Emd0ju4CEDKGB2WW79mA/XOsvyDVmEgDlpA9pj3s81gYBGFwNrpXPZXa2QirC8Boaxc3IVuFsuTw
1hNPJBzB7oQLw56xjCUR0pkY7vr0WvQsb8KGeKYYZe9GlmzZc1Vc8nvRtskhT/pNy06HzhbsEKrZ
eTdOeuEJgro4V9ZhQPBOMwJlgOJ5KtL6W+V9jq1kCBeWEo5JiH6eI9zHCNZJQ/ws5Z5W74WDcwJV
iecOVHa9YTyUkbGLDNvdVmO0cxk7llNh3qSQOh64twDHNq+1hpI5ZWAqPR2lpFt8jxz7umB0YUrJ
JnCgP+i0DmFkPnK++qyRq4Dw3xbUAMjdj6Srnsvevaj+wy7FtcHsHExV9mqBbqMdG+hfjaJnz13N
78SrH3oj2oJUmtZ624+MQ/qjDkP4lJjPYWvFRzMorHUFdmXd4i8bYyYi4F1THKKAPCYYURPWmJZR
k1NKL2pqb5w4RsQU2BsZhndmHD+AIbd2tYXQc8QQkbYMNO0Ab3VV1y/W0IQbfp3UnUl50qpF21qe
mjg0HoYALsLirDFE7BFy9qNRy1k0dZ4+nxu2Q7tCt2+K2r0OAQNh2U/qFPXGfABownwYtA3UhQBU
WVs/jq1B/dkm8W64cWeVH/qi+DWkwpNy0K9YmPWN+I26NKntevAsGJU2HFegYPE07UpStMEQV7fk
iRbPUCrfgo0kiNOiDUIAy5A5KGeeDN1TaLvYDLmi6LM/rADuVLs01yFHZShJ07H08CIBnK9be1jr
R/KwaC4mEGEWJo6WHT8qvOgmMikczFoGax7e34llv/lVfJvIIt9OLCPgqFaPkskbIod0DffgEAh2
bNQAtD1KB+/iehoVO3OZ8ciCxKofbX+BCkzYFCAAQJdpkORPG7OdDFzrgC00su1Ho3600m+nGowb
5modMstoTnkOIgC8DMK5RTh7NlVUbZv8qxSuuW26RUrDUZJR5mHk4zQzi4JtSloyB/Zv46F9GwP5
lJsWI0ha3zSxzxp+tACgadWwLx0DRtXUQyAi2VFwNm7M5g3JCg5x1PibYei/OmA+np6lzwhtR7A/
3F56nzzNpEBByVv7KS7PsUz3VTH0eFmpmANibtsuvYktR3h1uUitkJWAeO4SDhTV8BuK0K1QHZdb
kceHAbxUZpJQbRfWYzl0ZKmnbzQin0FHCUuuZbsV+rSriblEbw5vQrG3sFvzOjYROInxxVj0jU3l
fvpW8W0sYgvbgF5bMwMRtegZ7cCmoP75Keb6oZ9zjOmMV8oU/jQ8nAhC4A86fayCnTOvJE9HW2jb
go2jZRi3RKYVoop2pkGJ7pRvGdqqNSSnkptmysp3dPKfSFa39QSKVPDDiloS+J0PaCQ153E05K+s
175kZRwj12wv/bjLy+Detsc9n32j0XVscj+GgaZHo4dO91LCf+eqMTW4ESwuAqk9gpxx17M2bp0a
k8rQk+VWii0WnTMaFIzOLLjQuGeMwiAy9ygRVJv/ZMMy9mmRCjjqx+/VVy+eanhzPcuPrVWD9g4b
wtfzAbN3rckvN0FAKxy0+ZWaxw25q8OBUPva/Y6ze3wJb4lKG8Y7p2JgSeukU7yvMAoyRQIFNtIc
GNR4o7AugG97xK5VPR8hWQjWPORw5Mmrn1qMmjiySYy1fkYNCa/KhmSNpP3RjsSrweoFwYNxY6Ux
D2+25HEIyhRbSkh+xDTuQMKsyKdHP3MTqmRdlT+FvYeLHW1lnXyS18hKueqQUsx27bmtWbEApMF2
oOgzHA/XU6OAoif0wB2gEM0y0Ffk05NIxKlHwzwzmN+FLpY0HShLgLwbUV30xdLrhD0Ui7wmtPWg
OZ8V+VQANPGZBS3/hVIT7MuDhNNRjtCH6m4Z6Rr2Ns4G6tPwpbace+IhtvPkhAe9LW9yFCY9n7e2
fbakAcACq6i4A+Pwjef+yEU4Iw+hR4cGOHAYxIDRHPcZiHBz9kNOcFlLf+u7xq2sKDL0uj/pLiEM
TlTdzFhFttGAEM7FWm9p5Ub0IccviTQqtd+FeYeq9ZjZ48sULQG3WC9WEasV9uZVDSIb7ccutKtN
EMRABy2oFMipgVEmkP6WRVhnL9440hJ1Jz5hOW7z+IfjtGcd7Jkt10DcDWoXGlhN8wi4VpPS2Cvc
z104b8wBcrVPIwSNf9HB9R8N4NochwyPcf8tyfFY2GiEdaKQjn2wof13PZKe6dV7rDC++klFQBZA
NT1rHb/ECuk4gKEnVxJGHhR1zg6o4Bs6074dkls7pWzsUZyMw4QkMWBpi6J7E2BLOU9jure7fSnd
hN2AWjUlSbwq6YRHpxcgh5C/0JBiIYzadpOkJCaFRPGcCt+4tVAKRQOuoFapL79kwoWf96Kkr+2H
Gf+ZsjOxsad8uGOM1dbFyUFDaMX6V8IetwuCPVObcWUzgTxMCnIh+52jG0hzrezQpC8o+Jnkgx+n
165EMVvy2nM5ISbq1JsyiBTvBt3L8ZTezsT+wcw4hLmaj+lsCs+YoM7hvm6leCz9oKNcD4ftNFbv
VdBk+wh5oVVxnVNWfyifnAKxaPWb/IaVbXWco+LdBWSMOz3fOaH7jW3+dQZ3GsfqcxJq2tsTLCXJ
dTD0icMKYN5Ia7qr9R50GCOCojKTU2NmB//aiNS5I+j6NNRmcDGxdnkYXQmQL9PuVJbmPXzo5t5Y
ID+TXfM4nHvG5IO1tMyICyg6z4XpwvqRhrF1ZK57Qor8VBdkrWkYB/OckwTvQbYrTMPcjZQpZaat
5wANywwObluGi1ee4mk3Vji+XWeYN0PTm5tS11z66eZk6rm963ExexqX+0ppS8VkHBekHbkO+gmQ
L7AJzI7rNkKT34pyB1TfJR5e5NehwQfYHPm9uWtN0/k4s7A1RR0Se9Xvs8x84NRnA8+OwzRqcchR
L68cS0LPA+eV+Oypijw6VooWTCD4WhkwQLtQf6t5kV4vGOJqMpInqaGz0ufEvJZomf2o7DczdSPv
yTVMGv9kRclz3IzHOEsYOGUgYQE7EK0RPaYOi8Mxzj4gmW3Hvt8lU3YfIVl3Qm3vpswiOnMsbpwK
upIbrgeLWxvGFE5qd5i2QNbAAo/MsHMDvos1/jSpcYlrONs9ssHaz6Od76d3QwHCTnAfbGTkfMug
PA9GqGBSpwdTFe8FePC1w6Qadx7Lbxv1g97KT9vXB5BZCeOQdhvJ0kYa3uve2NngG8vgx0nyh3Rm
S1YvS3VFqWOO7rMbRh++SRSOkqjr3JG7Ihcx+T5dhNKF84b4BoBlMe8mxHV24hyNiSYxUNKraOhr
MBLuCSwANtXHZIM74tIojjaKbZAutWAobRHqhAPzPATTw2BEuITCdzdAszsnGUzN0AsJTNrZFPCk
pFkbH9Vta0nE+JNjHYcE13gjx4soqhOkRNQ56FM7Vsb/OnjM+KcsOyIabdux1BJESAjYEur8P7I2
mcr02u9FeU419ehyHU+GO79PKK1X2OJPBUlHVxFb7oldVe3J2XqnTOj3Ezf/HW3IQ1vK4rXVUCol
usNSepFZkXxzMuDL8DTBjKK1jO+1UnCXRw9mrYl7sLQWZ3JdXJQwAFIRJYLZP0dGmjE2nhLjNg+Y
1+YFxCDoLc9mrAo2OUizSwSMqzAfbzSjy9eFkNWejVZzU9ref2XDRi2mqEAnHHtlTAnWNRRxlTvZ
Fx9vpPevf3nqn2LbbEHNa4P4VrphqT8HRCsubNQ4Gto5o7KWYB3b84vOPTYOy3pQP+D+BcScud5M
ZYPkoVTuNkdKS4E5HesERIlioYcWLtgmWkgnRqjfWq+ifV0nBGYEEI1EZBziknCOeGRoqhqEauuu
KMtNBTDpzuwqDNNy3LmZYZxUkRICPNjsVbPAfXQmbYOm17mrurHaOgCy/x/5a9L9p8hvmwGKEErX
lyBLy/jT1YNmEUSLQqpLmheOmsKSt4UfnuJWC19M1t7MCwP2ehk7+RLLzGudht9DMyIOimjXRRpV
jK5y2iQNMLKHmnribMqnawK6BRdQgKuqM9GmMjv8HSE9wxdDqXoMiZzZY5Rv7kKLP/QG/JtRgBhJ
SLc5U1m8qzr/aOrhFSjzAgZs9M1YDxXeXTY5nR4/Da5E09eS45a11sYVTbebp0I+tpq0tos80QvQ
sK8MxcNVlXrxkMbBA107zR9DnrMKBUApjr5VZJfBEbZVSg8DjF+DqHi1hpVdEdIhly/sBlhmZZyK
A6L/JcEGE0+ZNDDvwNNkLZCjyW/FDfPk+TD2JsVIkQ/rij55iWbu2T5ADpy7gBl1SfGXOfoH3F/3
xkTm6pKJcPHD6ZgR/rCvJNnNphpdlMDBW2GEP3rfO9vRgZbVpIjsgoXwnuvkl/8OZE0TI4G43IN6
0TSJ7U7Kay2oxWoITfBVFr/S/nfOZKUApE42EQR+10UA/53b0QfmA/KguIYmCxxgrh8TkWDT1loY
9CEMHPwG8vz7jzG35Dlzxf2U2uEvXhyI8o5TVQ1PflNamyGFBfQ7YL0qev9UtO9E8lx1FFB7Qr+i
HWsc9x3YKiX5hFy1rJEjzM1WL7k5vcDWxUcHumRtVPZFEdN6ZQuEHl5vbtiQO5shNI/I6cyTLGcU
2VaT34a9jsanMz7sYrAp7NnFTMtCj7H6l5pGuWt7MW566GR3c/0JMfXM9ZkRWpDPF10PSs+tEAuA
EwT1VlThXdaLl6iIEtgu4I3CRbRQL6Uz+z3olpAyL46F7k2MLDAbVT8mc7VAJ8uGOST0cbAh1S/B
EZLE47VavNDzhBQ60QhRZOSy0kOhP1kNzPkJzfVmDmEummpuDhDN8tumBxpd4ije1HYsaHJ7E+U+
hkHfGFitBEOCH6BKtr8Pv3//HP9X8F3c/lemZvO3/+Dvn0U51dRJ7Z/++rfHIuOf/1i+5v9+zj9+
xd8u0WcNXvCn/Zeftfsuru/Zd/PnT/qH78z//e+vbvPevv/DX5aUina6677r6f676dL296vg51g+
8//3g//2/fu7PE7l91//+Cy6vF2+WxAV+R9//9Dh669/SKJP//1/fvu/f2x5/X/94z+7pq2j9z9/
wfd70/Kl9l+kpds6J6VSPDksvtXwvXzE/Qvedle4lqnbwsUoyGOaR1Qb/vUPw/2LkDxnXBw90sab
QaJpU3S/P2T9RdmOMASUXy5yW6g//s8L+4f377/fz3/Lu+yWoNa2+esfCn/+n9I0dQUAx5aK7GbQ
fcpW/1gMsHBoQ2cewesHoLWEyNklQwifoVrDcM/G00h17JgvOis7AnunQzBhGDChQvUSLLZl7Yu0
qKhpOMVaMqrYBr2pLDR2qGHXKnXyo0OyoY3tfF3aMlyzR47gEpgHI2AtLqz7lhCHTQG6GGHeowD0
0i5TQAxAggEgttUh77acy6tuIAeQ1IS73sjuxpm4pEDXMYZH3XkKyA9y6Mt1tsirsU/eHIBg+C2r
eH1yGKbfkkZlrWynJhCbtmAk9XBN2gWVf/KEirlmECtRRHcvaYYSqe7dH/ISSLSygpacq5vcYFBm
5fLquKx+Ax9xYkQp7ypGRS4zF6xabgn+pg33o8AS7xKoLjt29METKyrwOvcDzpncRXlZ1dvStawV
YUQVEwcvhDJwacr5PhXThcXydTSz5yzHpS2D5FWGPb+s9tWwBmIk4C2aVuwTCcEzKCU/cy01axsx
elib4oGB3EznWBNgFPCE8/0PaZFl7dSM/kocNpriwddCQoPiDA4xAIPYoigD0UdcqgmJfGMNs48B
2Wo2BoPaElA7Ewd0NimbItlFOYYXdNe4VjaEVJI75QzBuc38HdRADJOKxgRsCIWIMzEnyOQmUvM5
ApPK4/YrT6dybbbaj5oDvPgjMvEGAfGmnmiYmBToZzuiHMjbmEMyyD+jKLbWU4LiyQ/lhp3TuK59
LBSU9EBvtWb2wBBXMDdXfa/PBzcSTyrLicuIHMKtCUnilEScQKDz2mmZnvZWMO/6pqFYclw8gXwn
bMT6rPVbY4rZNIWHojUorHrYU0SBQcunp0AF6Y5XGcaPIEPus9a+B01gA92lM4M6jd6gBxe2D9gR
uz1M1lIjX82ewCD0gX2HYIaA2Nk/FkoF+4bTDOXRoreAPg//lY0mOmhWt3SxkNy+fd2dDjLAR9CQ
WughhWt2Oetc7EyQqpBibjV+eih5PUhlo74Vahy2g45d20hIo6LVfMsWInzfYcd05/iFBD1Ef34k
PTycc27jcWpg6qsRgtdYh7gUabOmBmAQaN5155KhXUWw7hOdjQZuKIN8TX1m7lFskiFlq00k1bpj
6Whgfr93DYwLk0URZNZJseXGYdwAGrlXpQMRueYF9cE2E/iTRoYi2tJPBp0zbCpYMUBZV+RpSNrZ
JuTOaR7pnUDEtncdEYU7mcRMIdJmU0fqE80ThYgF5dSKk/1cCQ9OCLoyzC0aNoVb7P+Ykf0BwGpa
N6sumj0wFv0SQeZjRoX6p+lEwwl4IKUGn6wBwrzTE+CDVRuB+WVt6Zf340yKiyWSJ3xeDQKtKNnV
IrqzyHnjDmTNBnMOeD6kLd6ra5AY+5EVKpZWsyZwZCRTJXcKj1npDngkCZgJELSCY5DtjQ7Rl2VZ
5eDoqCJlermfvDapfA/dDJm8IrIiIocFRLa9xgo08FZo+ka5x9gl+Uf3fUDDVn0MHUqWsRc3hCvd
95Wj6PwJZmD7d6liSDnlLqmhu5TgQZUVnvoKwdRccrlmzJxNsy9ZhcaPukaXV3I0rPxKtQjyrKvM
DLjALaK8dhw2uZtEpPTEz0ahCAAIuI3YdlbIUeN3hs3pUWfjJBOcbUN5RdlKjAZSZODPDJbj4aA3
8gZ9vqsoMUeNTkjWIHGx4pQ7HgukTOlq1ScKyQFzlVyN7+SZIoHSbXvlFMFLBQUfywCWCBHejx3t
RAIDhcklNDnMdnF5gjZurfuIPqeroy1y0MVA6fqrsBzyTRYQYTv69Qlib7sSHNKOUzvEcsW3Jt3T
DoUneMuImGTyKY8WOc97O48Zlyt58e2SUZ5hv8gCiyJ2WZt7jRQJq8wOswnPslhcQ/4+JW2Gj8jL
b+Shk/bRRWY3tUV5pwE7g93H0sxRR0czjJ0gbGgBz+F/S5vnyHoxa7rUNNVXiizQQ98muyh12207
AenBJ7zRie3xhjzYdMq8L/rqR1Qh9oQ2QqWSQm81FlarK1leaB/MuMgrJEMZcvxOlibBuib5OFCJ
MIP/vrLSo1DmURfFBPBjumF3zmDUjG8sVBaY7va+Nl+JDTQfBsSPSdwdyRXlctUXTIvNarJl0EEL
gqYnx0TEwbDyS9x3dlqDs1Zqp5uELDSst7eIt2X7hjlxQiVuE4CGEHFVqOyG28GB1qN+gOos9gT5
C5DUsFEYWBCO3JFk6cmKztBVsc8CCAmigktTgR5mAedsspknN5JwAgn61ygyAGX3uEJUZGZroYXh
CtD0Cit5dihnEW44OChFWujYsUPXJ05h+WvoxgP2073EdbTLWKU2neNu7E51G6TOKHbB2iF0fhIS
6WKUcxWE5GaF0HePk9ZXW1OG8DyjXZuRHz6T+rrmYpU1kg18AYwp0cAxZzCK4BY/HaqCYiOz7sko
8euoMNlZdvihzEZAcQbFmQAqJ4CiyrYG+RFTkIzHyTDPcKOfqLISLX4h24CEFt6BkDqCZRaBOlje
ESK8K5PkDEz17zYDUgZQ55EYif1oMDuu7EMdOYcUnrkfVe99iBwn14pbuwnPbSFfphrbsdmz9coT
51AyQPEwLa1UkV9V2WIkaQF7RJwBA/EtNdZT2i4oEbUB/B0DeLHudXhXEyBDHZZqRj7upo8xH0G0
noo02LcY7PrBugXx6TDxhC2jJpuQHNRNvBM6K0omZiOzohGmdRekDk5NMuC03kbvXUODgvCw923n
Wbw4Vhrt+wHrPoR7pkE0NWARzmYQQiQfgufalx37EXAigz/9ooaJV01AyFAZRy94ijYNW8RV6Ofx
XpO88KgBwtrl/5u981hynFmT7BOhDYEIqC0JajJ1pdrAUlRBaxXA089B95iNWIzN7GdxN39Z1c0k
gRCfux9f78XPUTRNe0ui23QI3pOJIScbH6A7LNvB0nw55vS+AP2jA4lSSr+p+9s8MVzCXW3jckY0
W3jAZqtfzlGCEjrZ5MOhNJqMLQfzWmDAOUpRRLfSSi+YodEelnDbtHG9z6ICbWIBjAwTDk4Xetsh
d5K7SBfWUakqDoq0A2LH8sAlwrg1HQ1GSAJbxwqRoLkJb61I+k9hSDHgmlNSZfTal+af3nylYig6
a/fkI6jQ/kuoJ8e5WsqeQh8B5V6LDKYvneyii9Cgq/ql6jjB1y2OI3wZ4d7D38Hu67pBPqIxulR4
OQxMo+nX0Ng3CDDu8R4dYD4VJ8xLbCBLKS+p0erVNbbcWapmFITxw4C6UBakeg8hX859F9L6Cqhz
qxt6ubogiaDwd0P7N6q9a1uBL3VMhcbjfBGtCo90cT5bMXW4/gytDwL5bIbkz1v7zTQSQEdDSRIM
x6vN/BHM6MJhg8IWkhwgad8qEjGcTsMEGVVVtFLCG4kIiiEa3ivu3jy02W1h+kvLwsZbWGplB9HV
EHG3z7TAVenT6xEWhT56KqHSRV5KNnfCKe4lnlg5QoPNX0Qd4j/OAi8DQ8+ZTCIsBBn6I116LUnk
NZw8+TSd9TGhDzKFP5lKSKUty3RfclVIHDJuKX9UTFEDiySvKVy+oI+sB2JDEjOWrCWwNhTUMcoT
zkM7QRfxh6NBWAmKMaXJZs+HFlM203FA3vGmpKSH4/fKPDmFV+77rgKzV7b/UhtBK+l1doId6u+U
tv7ZAhXeHSvkyza7OhFLH7oV6/KM0SvizS6RCGWmSJK687s5IkPCUKE6rro3ung4JOnyAozYwxOM
Mp7MCJnrp8Bs/SyS0L1kisJb8BZTI396w34pLNwmBGmAOxn+m0r77wzm8nbCGUUT8hHP/L/1nN02
/b+8JMmtqbKhu81COo8tO3D94yDxeELTL+EMpE9LX4dHazI5ylV8Bsp7pael2dDcdHbnCHtrPXJj
E89zQhi2UFiR5zWfafzj6v+p4bSk3A8cHOwHWcs7t7g0s54P0EDIAWVHHUORmTxUt7I8FC1gjl6q
L4Mb8s7xvRM9JGrfYbKwiuhJ4mqPxjbfim768vzlnxfqQ5ZA48vbCuw/FCB4apzAy6qeuGrl20Zy
HgTwEqNs4jtmwsWhcJZsEstnPhpHoYx8NzPqHCSH8CmFDpl59HFjk2payjk7le36tRbLuI0ZgPIS
hwJ2FLnzR+FvS9k8dRx9ggiVGJXQO04WNXmOyxbcUmxkfsiCfs4SlTgYSbdsYtf+i7jJ/2/h85mL
iZ6fyZ0Df8I25tTksoo57k/EOQcUevNpAPl3QUcEzEX8tXRrAlIQGHSU/rYrtMCdrHGn3RghZTbe
PTu+z9OBpbRVbEUQp4oR62HUP7ayH46hp65Z5dxFxJzvc2Z7IQm5bc2CsfVeWA19gPDkZ+bF5viZ
tcaOoXK9c21GeyMTRJ1ShIf1eVs6LZe3Fm/DMnMrTkdakVsH1dka9O8ct9XBGa070SMtFnW/twC6
P+A37O6b8UVEdJILilwnHqidSrA/Kal/Bte7MxSQnFZtUG6GXp+lQUQwjypxtVyycXM4PUnD/OP1
1Y9sE0S5hjVlYDkLxyOKW7Jr7fa5BedHgaj3U7ktp4L8j7H0rDfd8MoxZkVncHKwYy8OHFfD4PFd
mqq0u27w3mlKCbsai74fKiOoEqh8npJfBtcMSZzDjutjqoSBybfYtzlfarHa+935frCJqYp5YksE
6yxN7MhWiQO+QlqEBntYiMwG3NlxJCjurgR7ztoq6zM9kPVBD0SehUt2tZUWs/HBe8ZGgoLWIYVX
NPRB6fsQEnQRnlKq5pIXY1ISf7Z8tipi34KuOBcy1K7P4U6zShwN3UFmqsUt1ldXF8ZddEvdmh8H
G97OrP1rAhhpO63M1OS8hL3kRe8fm2QRt3529rXHxTFKsDwzK7g1CQzjhe+c6VFzMn+jOEzo/4DV
EFu7xDOOTkxYTApAt0S80l25filOAsGEMdS6WHOG9zJ6GDjOZNskq2kwq29m3V5k79wz0xVUartv
2UwgMnUFAB6Qu7AocSspBPfdpKH+c+Lax/AHllrCRfKuMrVesS5CZGNk0xLD2owN0IU+9a/cRU4d
38DeMTAK87/FFtUmXKh6TWij2FhSfRIh3gkjj87DQCMI5pCN3RL9o1YhIb9AqJsEVZZT+pY3Br75
qX1fNEmAWifp0Ru3OBrCk/b2hk1owg9vCNP/OqO/4R4nMImWFEZVTwSvuKOT4mYnDbE3fVdM66qv
FhJafc1dKg3fo4SvOAnDeTtO80m6JnjcmYCp438hjNyWbu62jdbnAXuVg+wTM+7cWKJ9K05VSMeN
Y3h/8Q0DwGBQrrjoodMxdCmUf8hr+owhU9C7648X9E167+AsewIMAKVY0bbpkFWdNXZ4x33x2HkF
jXELIA6TImgnwQjHchXQfga5oW3uJw7A29nkJOwKVCUbPyJdPC280hRVN+ZXC9nMjRhLnV2Kp54Q
ycbPy29sZDqAXkDoMaPbilQEj1Plpp8+PLPYMB+r0rMptR2ZR4TexxjhMx7Y48K5nXZcEoFfapxU
bZtfQOHioHH5nnzny7ZPkxw+vSE+luXwh1Zqk5Nack4rcXKppk0WCCg+eY6h442d2OIzQfpcSFqW
TPlbcJHibpIs/TvzIkoQSJuYKYq8pFKJOqANgC5uxfrbmyef3cPBKQP6I+ZZ4qK1CY0ch8fIyhs7
xRbA4c0wbLLydnbP8+oHhXdYscfb2BisQ2ek7/TD/ptBmWBFzX+LMHkbTOC+tmf/MxRwPcZvOhXv
mY/fJF/CdtMZHS48nzYvXZPJLXwi6kTeLkVOs26RXIgf0AE7NndjjGbVqHLae05Hi2/WuoQUi4s5
RAmTvOzJjXD49gtdYxnzQr+ux3uT0/Giy31k5PhA8c8HSnM+SR0TrV+op8GN7kuPm1yNV2kzCsys
KcXWG5wUnMdB1kfQwWvP/EIpjQIeGQYTGHlxhCjTesF+Th69YgFoEVzivuS85VmXPgO6bqC4Uz8a
n2zot/boP+aVRqTzp5/swaIZ9l1yqHLiJ8k4KqhbAi1NXDwPvb/jfJ+d6A99RWkhM+epk1FmyMHe
QloNu9+2w1K6Kzv46nX3Fon0EQzGGEyeV+1t2zmBY8WmSrnXZYSGzJSPZCNZ3HNo+5/U+e7tZfjB
I/sK/ig8G9tyYLbXiPX1dOJf1y2fR2P5VgN1Gw7mg7GIz6QnGudqytA8zA2ZR2mvgb7Ovpn+P50n
zi4yrPca3yRaMT06bqN2Uc+z501baVFXMGhjp3ioriTwAyNlmXNdOk3A7JJRq0sq14gUh8bUbUAd
8xa3XHi9D34cEks9Hn5RHaqQg7rEoOoqcZKZ8+sTZIqhfZjgGGC7EF0vfXLf7jRd+oifTwrvKlZz
mtnwNGdV/bPQGoV1qrfxR7FxivkX63y99Rv5JCJHbVQ9/INqMwcTahwSrH2gnfeMwt8cxEhaLltK
+j08m38xLXfaNl7iRd4ilzhRnQuOeP7vHMnd6I35oZkw6DWhPiYZi4Abm9Mj/nLrzFtO2rtS7x7j
hTssBFd8IQSLBVBgOr1p5OqCzh6hbtIw0vVUAc9V+Yh35kO3zScWRcN4bYatj/Pu0KVGSV9aRSft
w7i2pdOneYcx70+09qiTtQ4kPwQz8PcILB/q9rfbzB+RxrZYUMWeOa9jv+Zu1472nLJ2ZOPHboCp
Oa4tED7YxRJXrck4l1ofVmMOebytEz0C9d8wprQ+6tEKChOqHmUbgx3/SdfmeGvKFP2sH5iF6PO0
zCAiTnTspMq20Tjhji7EY00VPbznbaEgGQpK6qv00BsLeEzzKabCXlNl3yk7D8a13X5xsJcLeAgU
2ZxqTH8NeTiOHcjuBQ0PbLzTRfFpvKic9nPqJiTfzpkZ80vOT5kPVNR2aSM3Ou4+iUtxf3Dx1VVY
hXD/nCfpL5cZHCjbKSvDhO8wS7DlYck25/ZtNEtBoyXHW2Elj0bpPNpZdqLeie/XtoBRO5qoBygC
bynoMaZvTQPZzaTxZBUFWwXLydZmeKRx+wMJe/SedUVnNtO1L4+Ct0nMnwAyLoC38TXEWHlZuUpk
bN9/nhqyXot8yMV0rOHnkEbdyEHhiaG0lPYHSl2bO0zyiR+B6wMR2PzLAQ61lFIgTHAhZe5yskV7
sdizhPTvq8z6dozlZSKQSb1XD+Ub2ltnR7CrCAtDcq5YHrIV2DxWz33ZzZsxjUbslnd5fJzygslL
xMDDLP7h3spI7jkAOS086jBNruS8QB/05MUK895dvI9wJHUUTSQssk52x5T9w2Ka8lziqV+YrB3k
vDMcPnlDUowR9rBJZ//egXgdxCkdgqpCSx0q5lMRh5uGwe+GVBaTgUvXetBkOatrGgYZZM4PKfLf
5MO7z8zizxKa7pNXqifMfaRnrf6hYUgOo4CE+QC5BQ/pcufD8mWw7n5Yph5ubUUCz45vZUnhWEFY
fjt26cfU75wGQonNCcPMK0mAiK/JnF9ad5Rvoc0gxBmHMOj4MLrBPDpT/Ew3FtWJrX2Ph2O3VJa6
Dmp40N1Ab4rV7Xqs4ruw8NNDtLbMAG2tQmaIaA1Dpr9j1fyrhGVuhk4fi3B689oO4q/865Gw9T0a
Y4cG7/8yxHdRmg/4gdITWpO4Lrr/cLv6lk0FyOFIfy5eeF1c0AmGUd9baXFkpiGYeKLatYoUs7Dm
o0cEhfCGvu86BjWFPR1qgQe2SO1wHZkS6/XjB9AWCJrs6EeG2qYJX1cx0H1qDI1UUwW2afGGZhec
jasAS3HJAFQm6GKsKnESBmijChMTGh8Gt9xXtIN6ZO/rVV6Vx8m06W9o/1C694VF6yiG4q8Ruidj
lsdcE3BF4jiYJrzUQnKmqvN3g2xgE+2ywbWDxcPNXIzgdBqe1xG16/sZQ5F7MTLOcpWczmUONKuk
8qyuk/VspHz2SR1MBkfKie0tYDN6AMOW85lV8iMdru4Q7ex4KB7rYio3UvN3I4RfCbF+izXx5s7O
Uz4Au6l6CGt1X0samwDIZT1zSUHybMClSmnx0RmXbQw3mPFd1lwJbo1cqdSf0OxXm3zqHVUBK6KJ
R+JSjvUjG2MEGTBbByOqyJi5ursXAMvlkqRYxQUAQTFwYuu6accIeTe2eBrNjaZmZ1M7KLTL1Iwn
aWdfPud3UbQHIXy90wzlhzH5wgOUMINpVpUhfbMYrW8mGVMdA+OGdcUF+mb+zPTC0gk4BF0rqwPH
7Wtj04Vg5jZk9bS6Yd9MThAujr3tN5jv+U3YqwzwCus4AceWl5nHuBLqqBDqh8HdNw3g2dDzTokX
vgjbe7Ojhq4q6nlbKwXHRGBpiIqn3jZBZLGatBpr9ZC1gYd1P2Bc+1U6YJMdVd6wHt2Tr+O3x0aJ
lBy9N5h+mMOvjlDjBEjrriD9sreN7sr1MjklESOQwbQ/aAMAGDGQxg4zAJZZ/sW74wbWsCJ2hKRY
qPpVVQP/1Ybkz49V8fwnltWey2HhDXeuPg7YwKENr3Y/STIzpZJIBLSN/5RJa+28Zo2LTjRgliJ5
xqdBRMePecyGGmtONbDzuB0kK3UqbbMIlA8FO39CrniDPgC0WzNywwdlIaIx9m5wDm1iA3NUXTKs
jYuqwAZGJKKSK3mlZ8QuWyIrKNHmnkX/KIQkIKO7xyKO//qPLT2y0fhSJtwvINh+8i7gKHWT5xVl
v2ZW6DYAc2QbayaGysM1pESIhY0Lw9HoeVAUNcPQCPVAxQmJtLzKUdg755FjCBVhYu/Z2Ts1FQwz
fY5nM3AaDtXuveNb72iJmOKFeZV5Ato6HXb4SxkvWUtKZb15YsQ4X0cZ5VxaV8x3HMoH32+OnjY+
MO8yp0e12lolQG8uEoRcneQhmTjsZQLATMKrRHDuHx2inz0gkv3kyU840MPVcQ0Od1H5NQ6gmxbd
ohrRWrRhItKd1iSZ5uONluZn8b3kmPvjlWpSQFSy3yRxLd/xlCLN5a8xlPFt4tP8l9QurQmJoiyM
YKQC95G5A027DrcDw0SPLpM1BBJ9yOo0eIwquvTsePddYjMyruH5gLLYF0bzCwia4IFqaDZWab2r
xoqRXqznfeiUlFsaDRtdTMcde9cyZjs3YTJgIk3nVR1fPE4xvurgnLXcncNZbLkWaU5dc7RzdR+o
lIun2ziQ+j+yzDVPeSPTw5DVz21oIG/TdbM119hJzd0zZmZGLCEMt7E1w5AQa03qb0H0hYrGnzYa
XsqYkywnnSrguxDMeE17u/jmM4AD8ACjsRuTihlumyvUEEIwMNvmwLTJZ3hO1Qa1RgPPe+PP0jJ2
bKgK02ufRrwGyfCnMOTYAOz6BRi0mYYRqvHEwaom8rjLwLUETc/Y3QlN5kZe26NUUoKT1fCzNKq6
fUDCZFVJe7z6Mnmem4HSirQ7cBm0jmyF9kglZ4utWanoMtuPQ19Mq+mVLYdK363RL2rLQW45LFSk
bizIDvs8IjwriB8C8xMHOk865vP10ZjKH60NIFDG7OPDJRPSQSHcxTaS+Fwa58z0YRJ72Gxkvjoj
FJPHOOVyXZb1j18kNnmM0WE2hKEIsyHzZLUnwM0/I+Zu36/aI0VzKlScgN2C59PjuOFwnwNNAhpd
vE1ZSIwLP8I+0RGRSnsuAyP7i5d7OotFrfred7jwTFIN9Vgh8cD2sSn/yuZHsowcyIkH5BeOwBgI
Eucp8eXfMcyA5EfibPXncklJBudGT2siPoS+aLiu51FBva/7i6FH78vwLTEowjVWVkFNvKWcAdQ0
w6lvO+/cW4yM5biMCHQE38E6Ofxq0f1shfGpKYCUtZyKdMzxZuCVTA3m//R/BpbLvGEASlqvAnlU
u/AQR+CELmtOM3/7lSALmc83Yz2U5JO+LqXxs5SVtXMlJ68Y39iMwM+t0rjjK8DFfqoVT5of89kv
43KeM7vkZMuaTDJj1zXhV0KsnQD/bUIogxOIOJsV83cUUmHuUkVo+cUxruthV6WYzLVl0qSstbWJ
czkc/B7rPEoeFv7qsVXAq0xI8IutkoPOV8/IiFGnhrWBNZJlShd7nqP9ODtweM0RsKPs3mJ2Azjl
xFS0lOljcavITan62V4YAK8NTAUjPUvzFGQucjgqpsT3zBjeeY8KVM68bmkFWdJjanOpobDSwZYG
dUIPXz7KDXXSGZWyQ1ucSOkEJJrICvtJv62hye8ai5n2kx923XPV/NG1QSlzTFo6XXYEzcqovp9p
oT4QGv7HzKrZLWHNNFhy0M5SCwBl+Fu0K1nYn/5kkOZHheODduUN2C+OLh7qeZrNfDkZV4g4frcc
m4Bizo6/9oOZDGl6mz5Rbvj9pTGK3Ty+ijykPtTkYO1pHvFUJPYJf8TZpXqeOGQawUvqEo8Bce89
UcT7JEVyochRbQf21p3CXcMkkJq0nPoX49iS+Lj5FQNK8pCbOKofp75GoBJMergpMGGp0gc/BJYj
kPu2iYsqKFEhcXSvCPm1LE4NeQAtF7rLvIvwTQRMi9ug3SWYKp5SSs1tU4mb5Rh7F718Oy4poPuE
rxmj3yFxrccxmVomGMQoKFW/CBYgQb4iG5Zb1MqCWufcPduxXaN20Adq2U7grfmMNagRk9gwSW7E
erLv8BiqEpc24ePnafCnKzrqCV8lsbY1ANKvUZA2XW6LRaEZW91IozWDzTU4EpIg6XrznKn+ElUc
H3BUrDIlcRNPhJhOuF+5BSC0en2F1BpPMdagCii4b78AOz11pHXDNVpMpzEptuealMv8n3GXNfiS
CiIwIVmYni/WW8MxuLR+DKP9Ug0fsllKtsoM2B9Guy8T05deQzZ4mnEG2n8JsfSBXoM4BokcqpGT
Q8tDlK1hnZ7Ujqv/VWuIhyOvYCxnoKTSTrhv17CPXmM/yxoA8huqZggEhWs0yFlDQml1zMkMzWt2
yM/3+ZR+a9UJ9qgEgCi+0DVuxLoxBtIZz40dvyZrJClL78w1olQ46RjkZBWt1FF31hpkiiwiTdMa
bur+M+ZE3skm94SCS39HBbIIOPmZjknsck62BSK2tkYTnHLWCFVOlspaQ1Vwnp6Hdji6EVQGzJnI
sXKClSuwuQwDFO5i7/h1eTeG2LDxj9WHmJBHZ0kIQAD7sY7HkPsBzue1I8+p+dgmfJtI0MyI6sg9
4Da/NGtMTK+BsXCNjiEOsPuucbJmDZYxtY9AAEIXVBxWU2fOLgO7HxF4EgX9IHkOACSnumEdodqQ
CYu5MzlCBrYyFaiHr3ESd77NjJ/w3tFyYFCNDqM9OoEqWgWjP5RO7RznTAdgfRinBP8QMAY8dPUO
TJu4piWUDrC/u9bjbyWE1re5tO4gTwa1R7Bd9PLDafKzjQcY6xfpPdPYQXM4mGTDzzWHN5ca7+jQ
OP0zo9vyzRLMkXFZwo/oTtQsPGN23FteCLA4d954AmAxZMuvn+gHuEq/jZuhPdCCddLupWbdvXE5
M1QAoto94pIxOR9Mt7R2eeqpAS4thDqhFsKWRfEGef3Mb4FS7ikb9yUqdJ/RBFtvOBOAgvXkvWGh
rwmVXDsPscWDUxTn5TGM0u+UoCCjUTr7Kgqm45SuCyeTnGXqYKkp7E4mBp+avqmxjH2co9wzti0T
oaBTjd7l62VhSClFjtCSnHbNpbXYk12Pai9d5Y8WFrMlnpuTO9fHmffhKLyZ5cPUZ3qcxpqr94qx
RdRyv7IWGklD88cGkZe7dGF+OxyUjBLusrEAYPSTLwak0yVun3LmznYXg3sn2wOwCigSsLidMbCN
K9rvIN6k/oE6PW+O7Y1beNCdLIpBNM+2UA34uHQ327cwXx7g0dPTulL52pZ7NXaGYVdH8bkjvrE1
lvlP7k1wyDmjseHSN7UfV6tE4n7VWc+3EI/nibn3QYaNzaXSmoJu5Rz2TgWoWLWbqaHUCCiXjvTH
ir7MK+p8bIHd25jJv9DWsO/Z01NuYweXaqId5lrys0V4W2VWtwJTg11kWTh263U7qwAJvtSrGmn7
/mYSKViZqXy02b8pkl3d2GNyCf3YuCtx7R3liKHPzr/7bD2SOpqeXp/m65hj3NZSLv0Cdr8ESvBi
IR8HLeccvzSPRjs+Fr77b/2DPE0h9Y3DX1LkGa3KnnWOrenVX3CHLBR89mUmD0vOhlFnWJl4vwMv
Y9Pwiq2o5F+stMuh1BrDjPuVQr3FymWVJ9RHTHRw/QNndQWRj71jPk7h6UQ0OZR465EeIVJa7QJg
LBnfBW3q63oTVDypRCTFtaugB/aFmjdZ0/MUFHDGulnekorfw0PIWCuZTYTPZe7qfYRbejOE5isF
Je6mabh/Rbo8yZmWetz2IBwt3pakprDO6/L9JNRLmOBwJQMrt52yLkzXKxyhlmS2YO8zjs2cL7u7
OoI0idMjZMdfq7Mv5Aufo5bo8+JQdII4EKbNgKY9nGLMpUe8H/xyhVXvK2UKONDegYOzi4sy/00E
4PE2O/Va7ZUNO7lZtD545XHy/IEin8HdEKpYceriCMPOPMi0f3HCmoUCijdQTK6c0UDAqkSb4FzO
AkFuPTY7GuEG6+g29jkllYu2vtLFWt8KYrQo7VsrNLN/tvVMEAv//17axOhBK9Om3KaHbhzf8GAd
Iy5wCyDpjTO3zG1FgLYpjJ+sdJoTpNhXIHftY8hvZ48dmNuYRywzkfI8/8sKabmpgSTivSq6MwV0
O3ryaN7GarHvrbsqo5SRx/extDOLe7xDQRilqdVUQoMdUJDRFn5Cn1kkd3F/2zpOc+M4ixUiJSAx
QTDAPII643PZ6B0vAmlEXByrdYMi85O6T2osPvseXJEdlSj5xiOIZRQjwApbLi9zwLtuOd4xybnZ
utR++N5YAVgoFNtmiHOkOCVQwCitgBQ21ndDQYgWpTc+RDJhLYcT4DsV5M0if2ITo1rWGXdzVJ+c
pSapF0KMTN9bS0yYdjy2MhDqgWS0C9+e3KuV9699wqUEZ8TMXqL3FaoJ8VMB5cR6FKoigjC+Woje
bwOeKdcfbnJGQl0P0ozenbdhtQcs7Un7w1WNQIMUecUjekWxaTtz2oUm2ssk2eGc5oN7xq+Z1/Wp
cXHKmtafsESETgqdYUFZAn8YUKJpiN6xiXAiUHWPK3xxtp1fzccpwj6oTWzFXCCvU40ShXZnnOnQ
cxmA+s+l0RY0FZ+419Ed1k6/GJ4xhA07MXsMTRkJlV21hzdDuiWbLpO0H2qj3OUuw93ZepH4Z4A2
aHHn9pwMXRN/tHbaEtNjj3lptfhMXvbQ4jzeWjnvksPEoyBDTaNKdIzS6bPPWtZSiYMLny/d00MQ
SkM9pHVjnbRlMwUIJQtV2T2b5fDW2j+QHxlf0Ky+r/KvzIvWuUVzIJ94TXy/PSemZowVzTcB9VuY
2TWs4mzHTeG7WFOFkzGcnE5nBxSihhFTXpBlY1azZGybVWuSwbBwhWeCpYCO4I9hxC0bYol3Kmmz
lnxWlCVt6cHEQVpiuO2XFSrvAbOCXZA6NP4w8d/XoITb5c9AvnWFsbeMou+m3ivAApp3gjQ/hC/v
bzoN8cGzuEYvCzaYeK1W7I324kxIXwjwPfVBQDjKkgtfnQQ2A0OmuQstUHkLZTlXFIHp8H6Wsj4i
Ddlt98ppyTqyBtLURcA0Y3uWZOq3NPYY7HI5d/VkF0dYMgexvFjDmjeSGqlsssjOJyNdHQ1wd+gz
Oa193MbaL/RvEzf/V77kzuNUFidvXCa2Eka7w5B9LwYMD/SWDxtoXKysE8NvYjFstmwpF56w+p7h
6asjnXfLsu4h6H4kdBM/Z7TQb2besUOXIYqKt2gighUmXJPoB7HqGIZVAgloSvGP+zOqR9hN+sbF
IebamiTOzQ1Nb+sXRXPQSTUGoMqHEPxCw5QhqKL0SA8G5NGOpzpzy53NnDLoFz8+cj8r9z6XIabq
JQ8k1WZGwYFMmDNeNK+J6AmUdENLulY9ATyZeScD2LGzeOHX8LPDp1tOTJAXrO+kRvShW0cc/tIX
+2iWdsD9hKcqtzD2qWn1ceMD1m7nBlyFK0ZJ3w4EyJ1RJgxWYkSyxid/JWyzP5VGeUsyJueZolJo
amwuozoLsC0wCGuW37CVUNJVh0brmwfR5/eK0nFEQbO9LSBM4nlhJyXrM1MtGHcHFa7vB73bG2cq
6+OCJF4YFMlKTW6phAW4n+YKa9K3FYNQByXANMCmrN1OCwCgNeNk4JB3EYDUrZ3hkxrca0Xh5kWm
iLhjOKEzNYex4HIf+1R7WH7rnyYACuiavE16zHcUlv3zDPyIEA2zq73QMqV4VKe1L6F13xrLhb7o
UKI6ROvNruPBSdP0NYzIRjk6eWZP4b/g3u8HIMO5lsUOGjrTTAduFTwrqxuai7wXDJi2a/BnKuri
2K4zJVU9ew0sPXspfm0eUtvLc2giPte++3kW+UNkkAsILQxlBFFpgnqg8sfmPuN/dkZ+5/srbhi6
JxPOV+G0Dzo3uzMAqSyIzPpHJYRK0tB9Do3mSPsaAKHJlFt/8fOdDg1iGmC4N8rDnjub9q/J7j1N
TArmhu1FmQWfmKHpMYXSeXN/FcTQtnf0NkeCOXAcrxZFTwfJjcofIEtiMsznZs1aYOQ1aSFcu1+4
xDUsGtWesWR7BvV0zsQKe2iQJritMVYH2rZpbP0hvZwsUcNcNa5wsffkhY+5bVC6VPrn0vg1DWyr
ERWrZzcby6cJMKA30PoOC5F8gT8+DNIHOD/nDeGyzwLR9cVcTm3uPhaS2qiQupjUWJlJfMWWX+0S
jUuOLAxqP1bHY59OBlvXyFlRV/M1GtEDS1+bRBWBdLbDvGvMwWADbhqQH+keYZX9quuBdBAxO/rU
wcVZcWQk0l9z1NmjNYc/UUqjFLPfGymc36iRYBiWCWuuxC3u6NXd3uKqN92I9requwNsYSOKjeOt
tfMooLev4p0myuU1FNOCreAA/idqk4eadpCtyZRq2zfumiOJGR8P1UOTFDcIEbgCnBIMiOUeSMoX
qQkDwTEuDlYxQlycoTS2Bt368ZU7GifUiEKKvlYUN5jVkU2q2f7/UPP/VajZF/+nVDNpYggy/2uq
ef0b/xVrttR/CGWvEBHbIXni2YSX/yvWLPgTywIphcnWVuzE8CH+e6zZVv/hSYeYMZNHzyHX7P2P
WDOJZ5Ro4fouYEpp87f+H2LNLtaw/y3WrDxlsbfYps39Q0lvZaD8T4wTVxgq4kTvb5OQqkrdX7K2
3qfgSVrxPNbQ3ZUBPlvOQYntObSQGECQiwzrk4yJ3qbbof3t0yGQMjtlVspxm/kJxTuho48OQLwx
/0idW6Qfc5RMj0npimunNgFq3JY3jTtiMC+frvhSxl3ojDRoi+089nvlYB7IAfAMmEf6LwqnNyn6
Dzzlr+JdcOGdO6xM+Osn9dM43SYtwt0o8XnNFLkBqOWQlo0naEylTAKjxweBEyktPjXdARgt9l79
VDdv5ZA+fRbRCxn/jadvlv+cULfbX+SMD9/Pt4lwsc09lt0dTisHG7rVHUCpbYVF+oTRk9/ejPrR
ro6uT/zTDVyiZaHxWeY3H098lFG21OM/d7GUue81/6g13I8OkVBiP9wpvwAywNDZh8Oxp9GkwmXc
cLWlEiD0TfgmLEvxrTUOjXeW9Gw0ZELMj8xlkBwHon2qOR9OXNtGMhGWOo/iHyknUga4BPTfsSVT
a8gnVtazim8xpWnzAOmpuw6aQyiMZeyPK6mvpKM3VaClQmR4MiOCL83G4tuDV1TreK3JDoV8K7Ep
ttYHWOOtK0/M5fAa/TeOzmPJcSMIol+ECHhzJQnQu+HYvSDGwrtu+K/Xg066rKQdDtHoysp8CeWB
jkN51J0zzkquEm9J8e0ZKiu2g0WZS4I/Cbsa/awDXRT7BGKrZTiYYnFgkN1iDqP11FkT413rk0qH
PcZhdrssS9ezqvuhyCFK3AvYTTVuBzxlQjX4u6rMXMClcKjmMaFG5iaYO8ZjCVrYubsXIag+mZ/N
iUV2RyViwTEbQpl4TEzjJNc3vdWfvY6VOHx4pBmEhScP72eHoUlyv4qzU8mUCEgs3WtIlqn7TBB5
NF4M07r1cXefjatHpRaePza/fFTddRQnN+1vc8Sim7FoSAp/bq61AYvCzE4FFlC4PhS4zftaVD99
HDgLr+JEjXMa3mN0oygQYq+0W8P9ZwK3omeqp09A4KDOeUSGNCFx7T1paeuPKoxM3cU3x/Yjf3Ez
vjQUvaSQeNUZxOtIGBVSauUpRxWLesn1M2E4iFOKjZBmBdkOBYpOHd8M6HgavZZInBuVIj4V+08W
fTrGlnS23E5hf25VYNavi+vMrIuUnVe8w4Y4V6+z7fjNqay5uXy4GPZiumB1QtiY5LnMYxWgIT3/
X7f4FPOfob80Of/F6TZgEg5lhqNC2xaU3LmiwCxGSllZJZILd2zIxb2MDc0vvV0CHljWDaC54Xlo
fwxp03ow7vrkzSWkb4751iE4yHT8ppgYEim36tUDGTBfGa9J+Qkp56Q2z53cukzHCcPgTLykl8O/
NDu09Xc8fzkYx3Uy3FglysT7yo07+YinfqniMbGF85Wq+bzt6gWXxGqJEDSjeaR5MchU55BFD8tl
E1gCKyCuF1v6Li+xAdP/yZLgOmlnvKFcy0txyCsqeoq/npPIUfkuCRyZmV8WemDU1j6rv6RjrOM+
D1wSzixiAX57h6h/AYhw0GMsMvo9VdlvG9fCjoNx1vy5I/9EeMHkuIgEl2NcnKF0AhWouZmJfQJa
fVaOQo8w8CYkHcZE7kIxf3Hj3nTO+xyjRQrJ2DC2FP4Yvp1yV0x7ygaYmHW/dTxqJzSbxwUncKBz
T6R7QmOsN5DGBmSklSRmb3hZBOdAHmbNOVveUFxMy34exrresrLBWVNNDOUwiGstWZu4ShEtfxDw
gRtNNnAmSxHn6qAo3GegMr+rTfJN+hJyhuKSKRidA4WYrws4ZJtG8Otj++hYUX4YFf0I2fmFCV9s
S0eUG1tgD1/MlISx9pPyIIedrHPpsTuCSUjQMMDDSw0GgLeNKfHs2STItZHOVdXtfsFBWqsK7xjK
ZzbumdETokzJg9UmOQt4TAUh8FD29ntFatLT8USSQ/9wGpRQQ0W9tKqEhl7V23G0YzDEukAZjtXc
zBnYPv6UyCODR5Ntt2/YJORUW3SERRtS9WNtsemGNRQotc1a667n+LKWYZRCInhebBFaiBYCUkTc
JH9c7DrPBLOjYiylU1ndN3b6K/2p5RNs6mRXTV23Uiay4Q1dkKu23UrrrQ0/Rs3QqYFeCCE56HXu
rJWZhTsaXH8m3xFK7M9xepunkZ3DRICx7Yd9nKrr2G2abz1p78Nk4uyLzLtn8QYXmdJtiZYn0DnH
7tDV6u+IGw8JlYMxnC4hra5tKx3fiaOtKQIa8NDHGuePww2pkFwwLE2c+Xk8PAG7cp46wSykcdgn
DKlIX91VozZka0gqOfNpm+jErfBu9j5tBoGZzJ0vRu8lG8vmkDtUX/fDlz4Vo08nFr/YnrrEHn5u
WzxLKm9WyzdDYA4NeaLb4lWG+susYo61Ghev7js6HE8A7Yx6QkXASD/upnXiib3keLUGk4fDjN+a
ot0UgJo3/Ty32z7t3RelL91VBNKciXTYO5pxiGO1O2LFk7h69NfIceJzmjjhDogdB2D73WDQPejY
fwGAkxPQSE/jFFUjALtaJl7BC+fnuME7gSK4IazCnUEr9kwjzW7wmwnmeBjFePL0vsXFY5KwhELH
y/ASmhH1yHNqXVJYVS3QiKZYAohj8Wk1dr/GWP9j0UXqD2BLVh3f0dFQyDB7EYj66mQYrArsfCr9
NqNrXi3MB6lra2eXAKgSg9cLmcY1/oZkT6Huw4zDbJsK1d2qjXkZapxw6qIupzWlAFKlodGNrQOc
e1beMMiZ8YfdGMpo3428j/lj6Azgg09himbjgNQhWC8cNuYlMOIZfHdNZ9lF8Id5o7rUSNLGi9YH
50prqgM/HQle58eb9Qf5AijDadGu7b49WYpBlRdrZy+t+nNfkYCiC7pIpucs9T5F5xLC7beKwI/c
gqlqUxrbKN4iWyxZiZI/4CpYVwTLeRnpjLy8o2gzTcWppI6KZNiYuiwfmJ+VjojsBvMkuCu6v4Kc
QExU0LTcfs61P2hHu7tKqPV08dBlx4E2OOBTG3SUQx7/i7VvG3VD+8XP7FFrx6Uh5yeI5cMtcLiR
9ratq5C4F5xrEe3pZvBUZatkf3Z6ydr6UvQFz0lM4AvSAB0m9q3XDjiLNnUd09V2wIIT9O4jHLAo
leVOjRivNfNzIqjLyunQG9ZOh0WdlSHhYazC3jFvk3/0q34qhlhhlERMDThniPW2gcbaMRzwxWpv
IvnAuhIU/Pb6jsrvo1Qgm/P7pXiFZe8TV2jcum80WjHOz/gZ/uGL8kP70mjI+ytd3IDAPtsEyRu+
/WpxMBrb7/oP2YsnPIuLT1WGOzsvAu45RCvQIZn7iYmxEvDnHndEF98wKQQ2Zc9yiE/OAD9E4iZ6
qhCgB0orTborTPVoa9UzFoF0xULsNkWVH5May7QL+wMcNR9eTaaC7R4m4Y1nbWfFO6gCo3g/XdLF
g8ceqVB2Mw82d59qW1PqolrvmDqpMiYkUQaE/Mg1ace+POy5a484YWuKsEjH0/3I5WXeiPAct0ie
8zXU6x3Nc/DY9nr8FY8o4vxkaPQKc8VITzUCI40E9J3d1azGa0icij5QYX+ToDI6/K/8rnLWLGlx
dmFZzONPJpeacwauxUbV/ZJNXk0EQ1KBKsRbzHaGDRI8TTOpwNT82QvSCDcV/Tnh2pmfe+Ro6sDP
jrvN7De5FRpwp/E+x08dEkrXvSzGzVKzOOVeQ2oKl008uqOf86oLi+WB0fY5ll5XJ5mUXBvsMFXf
X6TILvTmJAXYBMfdSfZFHE+4jwgoxXBw+trchqYjVlo6v3asfXgvYyqkfSAnOkknPeEp36Ere4rx
S5r0fPC3QCXXYttvR7Kx3SbR9j0eM9e4RNZNq261ydtOuanRk2ve+mFZlqj72Ds0EPa85EMfyYEn
gpg6IEh8bxD/h5FElIqzkq0hewgbbIpj4wa8uwUDQM//FUxynG10Ps/aGYKkkdx6MUrMJUAhxGQF
AIdaP/XZ9LDrS2+ykUVJ02NnV1LxkkLfV2EVKRgRalMndXLuQGa5SrU1xqOhHJ04xfUDbqB95+3F
mhpvF0SIkgmNsgkXazJRoNQmPm8cVP3Mw5hSjAfOY9NgTi6KdJcU71N5oTJqz7xTOfeko2yAzgsv
+geSf9/AOqzDzy7F52M/9fbVEBBzdTUKNOeFDtB1C60jYfpqdFLIyVLfRvV5/m6J/sU0eTc4RlBN
V9ZSm2kCfqHH17LuAIcABjcOghx7p54jtkRi4J47bzvyKiFLsr5/1p3nkZuPQW8FxguWCDujAzCB
TInAKJnW9117mOryWYKsghu5yk2m0XJcSyfB5V0/WoUFa6htk/lrbKyLzgQPJQdz2TRrQTkeHf6q
hvYackqYMdWAreRL5LS+Zu9gUWwxhwFtIodCvV3/NGE37rHeYTanKZ6nWoasNuV6wKo7CrJWSBBh
sqs14AKpg7yJ7mjlMXXuBY1rxW1k1xrGlJvBNis+iKZtbXZ3Cs9AE+lX7O9fVcLRrkWU+0bOqSmL
47g3OLy09BrpD0Rh2lq7rSPphQw3Fjpvrb7U47RXiABNlnXS98IWFGXMB8dRjvTxsGdQYFCYDDMd
I2T14FgIlEY+yjmH0wMjTBLvnPJXNaYi1xb3mhczxLITjNhNlL1OKAojvew4UJsI8taT5Txb1HbW
ekY3EYGwacreYfce81hcuyxwWKlLu96GGa4c6sXrSr876knz6q064bnVCKQnjvmvcPnozauIlTPO
3pNGwL9UHNBB03TGTAuBVvgp0iTpUp9CpMSyXkYLc1JBaV6OJhRFhF8L42fESOd0/IoJ7hF4wEcP
+F35mVzFHzHRki29J858dxkhi6LChvOBcSjyhG9VP6P9LOd3kWImcmn0Ul/s8C9PloiuyWnvcW5I
ei36wGgS+LddhaXNPGrTXwMIDCbIPmRKoEjku05N352qfd2yruhiEdgOF9nc192xJYqFdXIS5zjn
laOJTYy1AwjI2+QSIhuDIaK1JVnypwJFon93p+I6E60Z+OrRJDCXKZaYq46RkFTu3vZsAD5PSQF6
lgXQ8nUnvMvARG4F2SYHQ0mZm7p51czpnoFu0MoPYFbrmKuylUCCkr+j9zbl6jFC8u/NvwVoUdZX
8gNBgV9Djnt7PEQDI5tJMAjbLBpKIPDRTwzu6jmcthnB+T5fGDxfahn6uYhPiml9aBgraIxcs6G+
x8ubDI9OYjypDVtWaV6QsC1cX9bIvUXH1U9fpRs5izS1t8qz+ie4Yic4Ytj6BlFBBRfOyOrFzekA
ykHGUZxgiV0V8ynQSaRUlHuzvPb05kBNByb+8VQ5IL5dtujyorh3VH3bBJ7wS2vNe5XswJkesopU
Wlyf1MqkxDyhWu4ogc2UdXwPp5sRCw5YDlfjWlvFsSp1FjjMijdjrh61cmzTQ1XIDU8Fj9xTQrpi
JPLTiy8v7p5NvVkbw7Qh9cJV8Y9EclSH1E9PX30F+TAOIXFkeBNDUoVFoOj6I2leeI+K9C30vjrn
K24vjvdc6AMekonFtUbQcc+GcIu8xmZWU97nJn5LUG3EXPGumTdGM+4iowqA4W56wC+lQUDiAL9q
lybkrB40zVP16GqBzecPus8LTyYQ/GtFKrokuFNGyKPs+vT+IKYHdFowKHC8qBAmy1pCI8h2NYCF
KqbE0rpoDHdON+xMsSzPmEj79JzQkW1X+sHAQsJ8pa1RJtqMw4PtYR0nr6QZSLbfik5f3edKbPME
63b93OYuDrNmI+ZsPUQPVT+6MaDJ9N2DvTfOOpiaIagNuXeS7szTsDKmn8jjymZq25qHc8ZwRlv8
TneptAf7TT68kBwsURjQQ8LNK5jlnfI4BGXuhFj4++yehSOLWd78qveddcYGS9e6Ipw0WVkwq29a
SGP9MH038V+eKb5uHBgr/VYcKXwkcdYHeXUsh/44Ujajj88y+VXVbs3jxlaIhiyMFdYCt+zZXOpY
1HRSbZw8WF9UgmmJhD1hf2BV38SssG2O1QmFsYXJ1UzXLBK7iciiBpqoRpOYpvT+NOfxPqG2Npoq
ZDJmoCll9M/Xou8OBfn7NrsC6ablAF8YFRkpj1sVV3c61J5sSitNRtKiCC8R5PbvtoUtWahkv0oZ
eNhCFO5DQoUkRvjBbdbVb8XRx2tJTpavGgHaEHdWue/5452mrGkPxRAXRMzKHgpAB1o5scRB5lug
lICttjb0DRlxiSuvNIevZudoJPuoYLull1gArwMlKzScmQsFy9vQsNpjMRobZBV4awL5x9QQdczz
9H8GiTAYP7Acjh7IS68Su56GjgFSNZbMOEaFdH9cyGETrmLMRyjQzRYc4lYst6j6Lx/fZDzv0hjW
Zq8HHQovaUAa4WnrIwmh4pHiKe0U3Rdtx3XxY+a7LKZvLLe+Xctdr39GmuTZAKpiF/iY8HhuHN7V
Kg6nrZHjRGjeFGtrdDlXKLmq+RjG+jxAHnBUaM9gIXvqyJP2PKbXZPp08Lg2S+wM0ZcG91WPs4GL
PI8QXIUxY2o/lOZMRmWnWeeB1vJoOgCEm5V87Trv1rgQmgYsAXD/r629V9hlDFSHlWMDqY5s8Ws6
4MTq+fa3p4IrRlMda/us57BkMKCGLr3dDSfnweUmXbfhrjZfS3kNrXbHso8WkOfa+lf3lATyd1OT
S64gMUWkBltcA8XZnimYsDB/ryJGpy5nc/w6Q6lwjIHGWcIyAMl62X0Y3j2aVVLoqc8ow2UGvhYM
9V6sdOeUJkRPL01Vg/baz+q0G3FndEiKMIHpbFf2xXmauN8BN53sR4+VH3k2GnPeNnjj/2m0FQNJ
1OpDS6qkSr9FQfNRGv0Y7W/uPUvGqK6gkXfaLlhHOoDF1+B12yHjIqQZvoms5vbGTh3fbW9et22y
a5JjEx/UCICrrPaZEa01nMqpopymUPclVEwdui0d0JKzp3VQatxHC+mIFx3sQLCwfVlsotlao4vH
Fg0iQEsq+5jPv9rEW4Auj0n7dMTeMDmB2ahikxvgSDd6v8Xy8tJW/yN8aMlq/1XcRRe5VzGDAvVz
nh/4A/2O+qLSIUFXrDH7YxdDBlCn7ZyVZ0pCll8+jovsQRCffjxQRazNqPyKuXdFdrIN2wKUCMkP
yuGqsz0h4Ph2kQUkHlhTEEUcNuSwhUtvUTSuajiWBTivIv0hbY2HpDy2yrlunkduMsbUEQ8DvZX8
w2RHYPxouPDUcqphuQVPN2kMrPQFJXbeIqnwzmjeKJlgcpdkTcaj7OvzBDqr8NjeFEQqphegu0FI
LRww2hVQzB0CI/wVIL4Hyi4pY1ToQf2I45F72iPOzrQA0e+bvLZ8l6jd2eTlvdZuJf2z41ffVHvp
YmRPJsyNC7fAXovoWII3VNq/uvanZojASDUL4o+68zs7bn6JqW9Hw4rSXV+b3ueedvSN5ey097D7
ZmdOe69vW1g+opeqMh/5+yyukjNrVPUVHYcvGTN1pqqs2vu11rTIvfNhMN9sqH4i6yBjuk/R/DkU
PFyVS5+DPPUomJlCg4rW+si4JPn5xHtsDsXzHGNrpL1l5U7iA7/5ax6jjlGTSJvjeoDi0yAGRbhv
9eljrnCXgUyYFvurruzcgQjw+DUzLprp6zRccWlASwCRRyUQhBKCkWD03gysBp2dfwwIczjtcAf0
JxcOcNvLR25pR27pB7cB21LbaqBDIdTzi+ukh4iELeiofWudlPZIJe1rz52fgjFeLm+wBVjcCFiR
lBqVKZ++4KUdgaAq0bmVZ4vRm+jKRMoCcsuGqXJTFumLySZu6S7sHBMi4bBu9WFblrc0e3brypce
Uh31LBQrgZbGJhziABPuc4yJxgP7FqvFUUP21rxs19r0TsVcIAnfO+550LDn2PcZduII28Vl+FOB
JcQRLGH32fZCP3U/8gZHo/0yifF7MTV5F4JQawMkpLTpciDKkXCP6g91e5wLB5m6pDz9xUlqP2tf
PEgW8bUDJqg3N0xy68mG8gp9in7ILHxUmMPwZ69y4yWkRI/0aMxTyYUOMbj/yxx5lRnZ+jnephhc
Q/7vFqHRQRSBwx5M7dr9pBmbnqqluvmRMiUdII+C2WcW6ZHChNhNTnBwjrHJOnk5/q8p75PGGsm7
92tvOrV9uLcs6n1oNtVNtGycYAjdiJt7fg8zpibaRHS3P4AGx8D+wYtw139zEtjyKepO6rxN+utI
GaP5iIOlEkvrfxZIVXzNkldHmBvhBnPzluZ3N71NdJa1t6LSj7hlh6e63UXxvvUC+aKZ+6w/6yH1
XtuU8JVH3VeBTQX9w/5s8vk7K7QANO0eVFlArGOttRJgs8VMZCebqUMLL2Es1Dh3pt9CMw92Qoi3
wobUpW9pM2ISLqlbHJB0nfvg3loEjsJ+zEV3VPD/R00wcL63c3ouFx9BPT0lGAgamX56ExnipsLy
SAyg0DeORhpG0dEfL7Nu+8vio5qXximKMNjEN329z7hssDc8qCwcGt6wOu3HxZjzu4HT8OJE9GlR
rZCYLHV5wdPou80b8MWj3Mkx3xvhhzL/2WXMfEYikMFZ6vF7QYyVok2wuSxFNY4B4ruhfUoEuWY0
uQGWV4F1L3Juo6t8Rs5D8conU7+b7Qk33iZjxS0rlE9bR819cyXKQS5Bxge2oT85nbLJpmlrOV+6
tutQ69uS+ET4q07v3OahFzhvRtWsI+3fgkqX3ac+9GfOApNlcj0zuWWXNgW5zu6fMwpT7GYOK+qT
yR6Rgkocxth6+Fdnn3Zi0ljRbTVg7r1Hz27ebp2vVo8Zgpey6I8e0xAtPfgxqOVt7on7UmnuWmIP
8HuC4xZBX3Xi2dWPyT8nrK5QuWgFIXjZXqoCuO5HOXgY7uNfpeFlWYQ3fIzAab4s5eB1ZEj119hR
z20VEn0N+D3+Dt4lnrU3bt/YS+RaKsmPA4fX7RvigRnaF5LmyPab6nlpUnkUc51QtiovdPapkI3s
1xILVfFXmjG082uBHJYZ05Ug8GriLQmxzR+WvG4hmc2fKhuyogqrRO7FCFi/KNaCaKIK7GQ2v91a
XlyIUXYYP1eUhLmmt/cMZ6d2J7d/mdII6QAthbvd4L3ZxZ9V8hkc3MQNUjRgEgFhOa8t3q4NspqZ
s9AkWG3g7uCujVvFN2O6BQODE4Ajkl8L49xAz5LdnSuKVGpHo8fOBkpycepq4lxPd3Eeb3RQvI6J
zzLvibrED1mt3Xy49a3yrZNxaZzuMKszama7hdpzmGs8Zipq3xISKIQf0ZDTOoFS5s+9SH+deEa4
wFYwAUCYf2GXxs1H6ozM1f1VlQTr6l8dJLjLbOCyMmrN8aokgqvUq+Wy5QZ5k4fkeFHamuZseOHb
pN8Vx6RTqjryLx5JeLCS4ad46+bnZWBgJf+BTTvQs2nnkFHm+9UjeuGNj5nq/7hG7Yg6vBSeEaSY
o5+6DikvNOu95f1oc7v2KOQRrcSJdJAjfI1avmQlahXmg5T2gUwF66D8OgqIAtd7VJgAO2iZrmZe
k1C9VsOu4rphLp2PiASrQjbblhiXOhVAWuejZilPqT7tpajoUs3XEXb4Fk2gqqGndFtVDrj4OghU
V+OnQvQd1PzTYeXBx2JXF1VwA9e1hxF1RxwBp6YTf7C5cqpxw9ne1pCuYjkHNRwSrNHHykbtwfQY
1+e4P+ocZ2BgIIsDKhiX1vDB3hsdLuqMUpilW0sPwora4BFuj8NJAwyOVJqz0iTb2GJWYAIiOIKf
ccfumxT65pjZYk9WgQTv0yx4weQlSl5zd3itTQaS/PAVmpLdJpFABEJ2C09e1oEaK0Oqu1Yexo+u
6J7wi/hCL6CUAOsg6aVY9lpHpFZ07Z16okPKS4t652fHMqD24NZR1E8WApsidKgP0vY13iG2kwCb
7gNmxy6pb60GKsvBl6Vq+46mWSP7cAdI5wUgJAquev7bZMUm3IoEdtA+wRQwcOeVb2X2ve/Ii+nj
TcG5Ed6giqxgh2EKG/tHFnsfwo249w6rZnjRcJvOJf6sDqhG9BN33E748lea6ieMjo15LNgrlop5
0vT231goGFBeBJfNJDX2WM85AjoIj2yZQ99mOzdPv+P80ynKnhsT/QNhMJeYfXRSW3hWaT9ddG/C
5zoRPq5kSnzkWjJgiS+XJy9eSo67/ez8udiXymrcimneVDiPygyjMU0YFeag3HHWc6+/YvLbGJRX
jWXO4+k5Nw0GVQlJOdsOjCZh1RJbqHYE8DZ2y6qVQmU57KDLs9X7cFveTQIxOoqUXV8CKKuCEc2i
4CbAomTgy1FCVFWa7STvbQvOaRo3IZ+7abL3ZbiWqC1YLULbwYBU+DX0x1BrdsqyhIuUVw7NTZXd
iIeydx6CTFwscz7i+kYxBvajmxct5Ms9bbIMME7SXaNwJ7U+CAfnqCfwZ/Rop3n4uyStvUj06CFQ
KnG8tXVgarw8IWuJyj7UenkNSUuJLyD0qw5n4LIqQmnHFlS9l9WrMujXvF1e7sgKCZWPBPIG/Fue
4z6VzOYhjOGCyRDI6aa6NyJiH9qvHDHvFfKHJRSJtJsIv5cICB90jCUzF1GHUYQKyYGv1JysS/3I
kuHV4fIregdt7pw51irv+ue6LQ/CCr91k6e4GutdYvZPSmZ86JKrklHaW4kGU6gU8U7twQBU33TK
ZZy4FVEJ0GfzToVrrHNXWg2R6stUJ1fHB68zhaNfNDp9AEQ2RTNcEncC1WPslQgxx42DjCkyDcoW
ZkAF3nsIf5KwCwqGsjyLXmjBWjcOITqn3twar6RvkiJWkNvp/EMLBiF6qLeV8R6m+5791mS+mcpv
jZAy4mD0Sqq/p21E1mpofiZja+hMB/G15f0ZTlTCg44S+rOCf3uqDfT85F5HJm2edNTALccRXYX7
BhByytpbx0fXFmetN0ABpnszKzYCb5wZ0Xr+by73sOTJxPFPCC5CftXeQ0+VXW1Z67CM2exfZvUp
qp/08XMoEYVMP/WYOyCwwtUly4jhy5D3biYwXyCk8GbgKtuOPCTlZxUbTPnWI14CoAokFJmeqwRP
NjUPkzujhwE9slKQbPKLvvQPsG0rbYBUqlQsYGzQ51DouQk63lZRzmM1MA5gFOEwq+f2PnbcXWxO
fce0UHq00wAhx6ONGyuf9ztQ2CWQ1iua3HBIQN/i8OumnjkBcFXIsSC/qoJcuyyzMwvqzBAXDlTL
eqgKqQep6UAdCRy4ffiemzAjeDSh6ZlECkTUE36fbt3cPJoqPlsjYcNp6XhXj4udEeT8QGdqr373
6LWiPpDr+ZQj3ch1SAlPBvRmVEEcK4HJTa3SilMPbs1XgD68Ie7ebKtLjlmsQrqlLWewR/V18Myf
KFNPbRx/0GxfvbnR6Fez81p6DYWnitXsQDKj3oJlNMlib0MBzWMqJXyQYR09WYrnRGDzXM52XGF8
ZYVSP1SiqMjLvuEMaxozWHq01r9uIJ9l4ZEnOmX6xSzFJrc74FPsilEV8o/SzQNnQR701MDTv8Wa
nmNuJn+L9x71bmQttcWokeecBtCQNvQmOIxY7Y/bKXDMTBcAfLJgS8j+wJbh61eYXzQOxod0yQK7
Hc3zbuL88Rq2d2DRcG4QrjJN7eiQ7ZQTzfPoOyLaZnn9FvP8ZhId0JpUX8eK4FGlYHOdnMl7qdp8
aMNX5aTFyH/mj6dfKElmYf0e5fexGo/cfPzFfqFnpP7CiXA0SjK702K5oePh4T+IExJobXp1eV96
0U53ehbfKknv1K/+L25P9zJ8awnL2nG9V7nP1va+VPnGoPyxyWcbbxy1aHqEPVUuRTTkzyYB/A5c
82uRMCwWr5PJy0ZQZ9qMbQ1uh31V63z3LUeYPZrDW071m89iC8wXDUeDUmJriW+EtZgNu30/LidC
1R6SLt9R7GhsqfYsWWiOXaDE5HFGnIirisTz0te26VNYI3BazDUpGpuyCqZgyHEcFoJdJSrdQFG6
CCLj0WBJbiB1qbgNtBHno44rSbvFaioOWjN+pQhSuwGA3nYe+3GNYU15his0VTQU0jAB70uDrKhb
peFb9lVqeBdo3X0ecb5M0SVhdWtEVGb33zOaGxkK9v24nUuUIN5/HvpaOE9wr/Ajj+flYoVYuDap
Mp2o7KJ/S5Ar0ocEMswyoS96Iq9vU/UdizfZEn7BwWAA3Or/yOcy5+LoM1+MqN0NLW9mE1ffk0Tr
8qKvBp+Dy28rtT6VIkfkARxT4Y9QN64JRAcIIjOQwap3oV5EFrgN/u3IXS1m9irLsVCPNCMdRutf
UbZBVXX70Pru8WQrFr4c7wV8KgTT1WgR3TQ9aqt48dOka+4A7TPPb9MBAv/SL7DNS1hBBsN3Qj54
QCdjz6cgmLvme2l9pia7p/bCC1bUz0X95iIa9arcLz7WuTpQzcz67l7FIIQVdj0uBX0el1jcLknP
IBlSorMzdH4cVZ4S58S5XbO0Kww6MNR/AxmWXnurEG2NTEWExL4SPtuqYGPz3pdIu7wcpY1qAKZ7
HHmhm0A++dQk2/OkPOr1HyOEwuUgmTjdB0wH2krYV4fXheFkexGz0Z9Xi/RcykONDWdKqBYdhnX+
QHGamIHbkwrHVmys8Gqj1avZFMRtuB3N7cCk71j/eu0JYhb5W2sF1dpmtV3NPvQbqGs94+feU0Kf
SzxB4HpbSGqJeTuaSM/xD7IoedATfgcOfLFGm82Snxi2oM5OoycKkP0ralwAsD+ay7JAUlhwYD9u
ms+qIHjA9gLafK3mvtERaSd1bnFBA0YdjHw0encimtdAyFOcdw8Jt0veaz6a0eLP8FupMD9XTdD1
CRF71E50TAcws/s2I0pb2qWW6bEyakCPCbZtFMT6PZVAjjLa6g4pQQ9EKIrno/5XD2/1LWRv2/Oy
G/TzqHKPZIU0jWuFSIV1HEgKtMzotLEpkNrtmDw9wJzwWccs4nDelxk+ufy5SPtDxoge149p8E3x
PTfY6PVbE/80yUFicsJnlA3nyfslO+3TarwqzJJtku/yhjUGC9KZGli4bKedjXmSsp/i15Ni2QHv
cx5iwWSuWC0Ykj8753SZETlHa23Zv3Q9I5377cxPwQjflIeUlLZmvqjjNuR11sXyEKZ+HB6T9KWE
I2MxhmZ6kNR/OEGpjGFs2lUmxhoquHAI2iBQATnSp8XWtkJyi0NICziUTWU/cpR06l1pfGch2mhX
g5FFultCnpV4h8l7HPLviNtsB40grF7HgdbiwJ22agJgia/OzJY9ZQRSG3Vj158jSRARGGT2muJA
5fw6ikhV3vqpDAr9XWR/vGhXutUHEaclRd6MJ3wbUqjDDVc7bU0Nk5E9z/av7HdR/s/C8Nn8UMC5
qbw1/lO7MCEdvhg1RhKrEerO6SW57hnMHnKBJFF3c6snZ1Il3XBMJaLpv//j6ryaG4e1LvuLWAVm
8tXKyZJzeGHZ3W3mABJg+vWz6Dszd+Z7UdnudpBEAgfn7L32NDTxurZM72BObkFKRmqua2a10q84
bHES2rpRkWCNyYx1u6jnIF89AKja0WT5Zwvnw5tJAnanVDOWcKOn0L0OHJJ8M3VejZQ84IFeuyVj
yDRy+pu4ZfDa9Zykoli+t5oxZVrXDAS0oFXD1LwO6CD75W4cg3tG2+6LVp9WlfkEtlvlehhpTQXG
g/Sq+NEp/oRRXzBAY6kCmo9TybN8Ksf+p2ymN69g90Qexju48BN5Ob2nLmqDXaK9LfG5HyaD1e9S
kqyMGfHOYZzFwbKh56ZZ8AkINDdAL2Li21Z6QDVzjU15nfSL4LZ3+EPshQcUPZgpNwPyCazemnEF
jVuLiXSAJUp8j8Amq+qxys86nJB7MmAKfoJs54vbVOfPEyYir5qPrfUTKXqaQ72bhx/l79vhWRrn
oPjrGNlDysuLJhoaqHzNB6SuHsYnoIUEZEC6gxHar32tAPw8dghJYmxKSSHRG1+q8TXsHTyonwa+
HaITl8HisjnaxUAf2dnkyXBul5yYpARjgfwEHfdwq0Vf4WQlwiAVH0Vr3c8l83PVcmaeo3DlurJB
GksiHCRyFXQeAZjmXWEE5l/arTvH1fm5h7kSJYBW0u4AOIjS18/YH70y2cY1ibTFmDU7dv43Zay7
Qg5XV0MhCWbenLjz9llO1AyVcoxviQzX/D4liAVPjcHmZ5J7NefeUwEZTfjSXdcG8EaracZDKLlB
FKki9Htc9AtDhrlG+LfCyM4RY85mYnHmXliI5Rk2FXtaFUM3bospfg2avr5Yuk02fR4Md3ouzoGt
aV0wGn+MnHsGWI9poXx8cR3BXYtiay7RlNYDuYcG2QltSa+8lAPs4dRDV3g0K1j7w5BYq0V23MHZ
uBQz8nPk0ftE5t+hhUCBgtjcUdMdQr+D9xuuybp4TtAKB/m1jct65XIq22SGYsJUfpoTlKMu+55c
YDqhztdG585Y3yXj7Lz4Rwtn0eMgy+S2ZaCy2G5LtCiB+Vqn7sA1dOPJpVR7wUjDP922kAsQOyGe
8TQCvtSojyVjzzvJy8mhewL0lpm7KPEZzVQ0JNJk3xCCdpfKBNN861eruTOgD2bAr6G+0XKinbw4
vwzVLKcTKsVYjN2WE3UHgQ2kYZoUTxgx9uglqCMQfs4SaUJdsvW3Zv1B9OUBZyBRHOx8cdLfptGz
zz64h2GA2xRn4V5XJTr6/I5zqs9sFo30HDOZZu+DwmanIyyupo/S0+/njhRQVcz8aRpzpoPLQ05w
Jqf15cPfL/4+FK4/HTNrUIwllw9/v6ikwSjF7q8h1vojh4/BhfDFhxNym4qoDyyMsNswaXNELFXN
TLMTlTjq5WH0o/k/D79f+++nv//6P772+69KDf/vt0GkS45BS24ml+DK4+U/Tn2EmMXssmxtGPQ1
fFvdQhOMPXg31DjN4qk3pICk/fuhKH203aFo1SGQoGrmuDmhPASe9vsPJsurwK0QFNPRaAa8ca7Q
0/E/D+RhwBnv0QbD/UOV5PnH34+a//vRfz5N3eZgo8gzsr48Jfn/ebAX/7QV4I1vDCc/uUiuaMy6
JyZq8w5pdASq8WQZBvbC5cHNmPXZy8P/+FpEHPgB5gK99Mxnq1WgspaPOMfThiIUG1ISmBTONXeT
qmyLECvY6W2mP4bINtVdlSh11gU4r6bG/11bTbanAXpLtOucgjFPwXPYqcvsdXBORmb/f58nYzyf
krf//off7/r9r7riLolMr9rMYjTO9HD/94OeiVL5p30GTZHITr8PJGFxEvrv5zavAfNRTePAwb9A
LqD4UlZrnVy3wlYT+BJBa+E+zX3w1iiFnoFzieUAdi/N+yih/2Fk7X1v+5vZzLoHx1Yp/Mv608IX
hEoMhTrClmA3QCxeu+1YXOIB06q2wuOsTBTKeHQ2w4giyzGz5Oxl1hcCHXfbOaK7w2BBo5UO5un3
AYMnaRO9gfRBN/I0pmXAh2SfAP0I1cZYRX5rn+K5I1kkVqijEcugleii2gCoFb/EkSMZwuX9yWfA
RcOKOr4KhkvUkmaU0GG8y2B71qLpT61GGCMN8Tj3ntiX/nwoqwFZQTfWB8+nRgsRmjbehBM5px23
JJbVlb1zPZKGCiHbDRBSn9GxvmaRUwMxe/aSwHiN0XtXPacKa3aTnWVxYkNrHh38MEXomxm7nvny
xp7DrWmM69pGYe1UwB0Tm7OVMqxrnOPuE0JAK0mM5Ghx6gXzwnAhmGANSrHMMtLHKqRt1s2qONex
pBoru1t9mX1lULQPySZ16dKnJppGojJXrWy7a0JI8PKrXUg6QC2Fe6oavAhDOj9XE7bBKWIy5ar+
2TOwsyBN+f2Pk6SNbnLYPFQWahe7Vt7OLei19iEdnQlTUsB5ZtPLVDLkq8HnOxFilzYkIoRe08OA
cItqvvxoBdxjUOZym5SUoJlteHuYBOJGoEK+8uVc7vD/zLfQV4SVQDzgBps/RDgPDxDayDSJ7nOr
m/YW2rRkzn7IP0RWbZr5rW7EpSca6I33wtrUJVhGYDdggM0m3lHS6rXlKSRjRf6c12OHlHPRmkbx
TyUm92QhFY4AhfZodSTIhUtmTwvUYXx1yzbfdkU/fab4Y3zA07dY5Y/QQYNH4jKByBo+swTtPyrL
7ncWjaOGFzsZLe/BCaX34KO85Wxol9v/fk1mS1faclFS6VFfdUc8QCzUDYRmssL3Xu8yWiO334eu
JFs+51daNhzGyvWTKxidc2QtrtGaE2u3JC7AmBW7sgnbM4TqfGsSm36XOio+laYRn2iRlzvopSPD
eDo2PhuhSs5AFOMzFbawCTXzHAbTKdCsZVyKZCXeuaHfXFDONBcZU0XUTQPBvmjpqlBobzs1Wne+
Vdb3ENEqHFCE8XpLS61rZX2JIoma1yfxeoZMyVataTBpPZ4p+NODnRUXtVyN+Yz2ee4Rf5g6QKuo
bMBLno6/icHj4Bhq84RtEiPqaDGfrQhfU2Z3NjCGj0voo1YODxbxAkOhac0EF48t5VSYqX9LTKam
EWK/fYdEPcRQ+JAXiVg10Jw2vz9LEpC3dh3npiRBw7Jy2gfLUP6tcnEnGfCstSMOavLHd5+zE5NU
n9vlxe0CRKlQxQChjHdepv2b77ndY+5Hb4R1+0ymGPfwO0RAxLFrJMYplRlWIR1YdFJnYrh0CmrY
Zcwrs/tRJ+LUd49dW9AnKsPgPsb5ehLK7075OMEZ8+poAwWyvyfrvb8fzfjBi/Fz81Y763JKons7
l8HGoiJcB2ZPigzKnX1gJSssit5DbIevzZLCDVsUFFbvWS/dMPQbJziInrUZLfpwYEbyaGuMpqHw
LjXk9f04DC25WlmBvmh67pHinwtIy5tM25tkLuevJmieBwsTeJQJeTLSMnsOWww2tEx42/MXaqVy
E1FFHCxBmIBpo0SRRnlpGKDeKkaofvwchKmFNWskXxkw6E5L1HO/i1Tk0jQvmwwpQ2I9erJz9ioY
OAIj+9N4CZfEu3YaTrLk3dajTzaek+aHQvibyEQ55JJXvnPIECMWo+PiIs1hph3MDIwQPOeYI0gw
s/Q/15ePi8ewBnKYkhEF5jAmF2WcSf4AT1ak6ADHSJJjO2fiarvINqv+SYDnNYRi6O9J/0rQqnH5
vaBCOKYrUWfAQtM43VOeH4Y+zE9sX91GNr73nqKlX4RTzb5bmNKtaRo7sqtRDoOtuQIHi68Q/WrT
uMYsVluTJMWV2Ug+Xb4WUFvsofogUotoF5se22dv2/69Wh7IvEQgm84EiC539NQ7l6Amn11pRPRj
ff97w80DY0zIluhye4URhESAxqCwi/sQijGD4ZRTmdVdTfJf9i0X5x2DMPxAon+Nsty6coCxrgAK
qAYq0qIS6e3gQaX3KlIp+tI0+89HnXLp5GrEkLT9N/FIXAEdJT9Yh0b+Zk+QaEffWnBNngUMaVzH
SWutRiVwAfaY1Mexfx91XF+GFDFbQBctt0GC4J5JlwlLfj8qIq4JMt2RAZfTcHXHm5qCny7xs523
8IJAWfQii7ZTM/0LEzJKzM7eRoSfrDybRLN0BqNT+gDQSXvbSrTIe0ZgN5sxJypCgbs9AsTuxBED
0AGLPSxxtO1hcJIuzRXb0+9Zs+1hLf8IS6LwaVL7pS8DNhQ6uhM+OFdFQLyaODsWLmLlLncxa7H1
hx2ChAh57s53+i1cPUJ9nXVYdQfEuxQ6E4S6OX6UJNt3SbQaTMvcWnBoMRiHjyAwn8lKOoy7Aan0
MY0+HbcMn1zTQ4rUEsdVS/jL6DS13aJpLJPo6BHYlkx40CqSUFlV5ispats+t0kJ1DCei959KGvg
WqRnX1u0W4Ozr1y4i1UyAfJnhFXaiy9gNN7KUV04f+qLWMQkMsCoY1Dzk1JDuGq0uH4Qi/TnaQys
dZo5RGsFwdVpOJOLIFXHoZ8w0MF7I5zLluIAApB1uL3RDAZsovChAxfw0PmtGr8gmIOsbTv/A34m
PjXEFaxyXTEqK1+BXtCEg3rIydgLYKBRP2arvI2/gOLbq0qiI/AqiFG9ZQHLX7ad+buPs4MQdCTB
u8qztoc3M0Z91pjzxZTDZ+Bz2lIdOQeRg349IKTMFmDAM+WAmxSMBh0kt/mI+S1z3ccqJculnAdj
Vfr+RXDXbExSgo4TrOZlokSzIT+HYfAErWwdjvM/K6X1Tq8BsVei41VGmu3WKN4mD1IJYoV2JUTn
nMCvnQTmg4418sGuh/vO6bpz7Jj3cRW2r0PRI90oeepT8xAGs3/HeudeY0U7DxA8XXiUY8cCoSm7
tUKbVpJCkQIH8FJr20EFoM+YHBKn1VvGHIua1kvW2g0/Egtsy5S359BN5H1EBx1hxoKJ1zRcCNIO
4vahBYn/Ibp0ZwXqqUisa9O2kvCV7mhg+sOJTViHCF3+3CG7Uq61e9zlxkELEMIm4GRF9tRxcOfn
kVSWJx8v45mq7VXbycNv+fdb9EWmyuELW9+B3SA/ISMhdeuKSA7ONZW0d3oxGgg/KnaTOaWoBdCk
uylcQQdKsBFkDLDK+jIiG2RMpVYZcX6W12twsGO3motvoeSrlwAeAKGKEaRVm7F/iLKuvwWhDW64
qfe6GCfenxBTDafQXnjwXqbpizAO+Cpi/EYigO8f/N+qb+BKD+RG0qzGndYAGBr4u9HVaip4LDYg
ku19N/0xp1aBNCofecHh0k1Mq8i6CzYdb2zrZOjCsRHunM7/9mvHPYnx7xyQ6NBMcIutZodx+8MU
sbUmqM29CO1iR59OoDk/VGUA4pUZAjOycaax5vW2HIyxQ0tSEKi3KSOmIICAqZKH2UXPlaJExS8i
gXvTtALD0z+Nfj7vDGLip0zfMApbwBPL92SyfkzHtyHyNva6tGhulQLh/W9KBaxbCXL7TqMuDlhx
14QBoCPn8jtBAbEZMSs7e+s4RGxUJuW6ovP+N5xuVVf8qa1ir338XJXJm2qUELlLcrg2bcagqyhb
Y4WEfCusVhBhRBq8QTMxgUfkjWSf+F7+aflTsXWyj5Ch6m7QHZIALS9haSLMUTUaBL1E2RrPTT4w
pMuKd+3q16ReMkfo1jqu9dTNJvPlbkO3VNSFehet9c8sh+IMXZiliG1QUHjCFSH8xW2KnSttfZoA
J2gTNIgTbZK8aDdKAtQkHmljo05RfvUw6+ojcRmi9y6CwiFmcB3Qk8dHyQIIfYPU0/Q4qeyRULCo
rX+A8UW7KpMO8WlgBggqs/PyPZ0AUQQJ5ii6+PtEw+JvQqg8UxD/OIM1rvocG7xjmP9qL6HNPIxf
pm+8VIAGNzWY3ruJSsazkrPdAnEKB+ceygJlQU2OT/fueORXTK78liHFezSxgxtm+zlFlDpm5208
XaMKQ1fU2FTEfS9QZ9AEiwrQ0FZwVoyIayLUN0i88SLPpNGZ/X1VglySd/WzsaSTasH8pereOfBg
1ZnYP337EcRGtH5wq+yrLSRO37igw88CH3nDO1GyDLe0/y8GzriLYYCbGe4zwSkSHoj5aKZ/8th7
Vr63c/r5dcoZKsmutOksMCQ0CYyVzsHx83ytvJ78kSx5MXKfsaXKqGDqL1cnKPPJx7sbA/e6WIvM
yNq6zijIGm0fMsulVZeBJ0w7FpeALmu4oCO6amKCAuu0bTDSD3r5uxZqfIPdJoDjvRkT+9UBUXzn
ueM69/60BL4cw2XsOzfMZTnuB8AMCtFunE6+ZlSjG2gYu7qKT9FIbmoereGdqlVqoyQEOJMSDk3u
hM01Z0Psd1LmzB7tXH/Chmfh0Tdz7I0d8TuIR58y6O0xwsE+mKEiRIreWx+e6Tpj7IWunhvTSwNu
HL0raMls4BcG3gzvARawH3JuKaL2j7OoOa0vZfZEA0r/M7cR9Sy00VH69GlpZjT8aeSUvo+9ep7Y
OgG/eESjCbmJtb+rWba8knMRjnzgNSl49fKWe/6lRhJbcegX2U0HEH+Cmvc6qzi1lU38t2i5SbTf
YN0QZ4kLADxHcUzh6jEPhUFvPsKlEas+YkcjnKZacL5N9TS0KDbImdKmL/ZmQgTx+Kek63RH6hav
MSrOqkJyzjKHhtWUX2GH5Mxsioe5nI6VELusqtLnFM3owCGMV5K4pGooVnZUsruwK4Hq6V8VmLxD
QneJ25jhrCjRcMAWSzYTMbmknAUnel/2KpfZesyLF6dq4SIWn0I8Dqp5apaQCo/U7VVAkgC68uWF
QZnYTtOxr1l/osjZC4LNtjqqa6YE7YOTJR9BHhI+zCZFtkJ1Ktqh3JTp11Tl3oaIFDb9CTxtimPB
Ik3MMQCtUY+2Oz8r9lRV9IHZv9tOyK0aeZGkT7jtqDZCwFkyQtx9fv5UpUAyES7thIZk6YiwOJSh
gxXQe4QZ2ayCrPuXRgTRL25CLGNoFBt6hRl2U9c2PWRyDwO3QFS1eDNy+afIgEC3joYOET0xZcEb
Nl5y+uJrrZmkyEFeaDk9ZFge9u3y+vU+jBtz5CAKbPUoQuyspvdM7NI5VwY6h3FJGG2jtWf2MFOq
P/ni+rMdMgRGDMR3wnbeLEvZhO1UJNU31l+tihvSOUVjEbbdlMT3uU1jr56zqw37dZXE7taIvTf+
SPLDdfZeTIBt8dIs+dvzBbAf/bLApGvIDbCbG3PttxhYcf2e/JA5KGyuoU1Rf2YEQ4H3JdAOydJS
4QHxkShYYE+lJqlTGmzE5EH2sh1qByJe/bu6FvRGkCQ0RoEyBnot8il8BwYpYmEzbhgdcCG30j+w
qR+Kxm7J5WN2BfcAkvy54XIKbG/Y56M+hyxSFoI4p/LfzUiT2dCfdBwSJMxADiQiKjfoUZPlPNFp
A3SY2Ozc+ec863YXl+q+AFSb+zXolmqX1d+x0RBWl37KX0QPvckKlw2GppLLrBGnILYuRMefp3i4
gZcF9Eq9x2STZIMIMw/PHO+xzxDFRUGFW0aD/JHQwDooqrM/gAZq2F0BKHxig6M90pvV1bC9P6So
fPVTQCZ7M23tCgF17Vz9LB6OJTHWboAJpn2bGK/yBnpfmc9bbs1Otx61IBSI+nplsGNQExT2/QBN
Zh7MXU5rgkNgF6945jREvBGnk9M/z13zgsanXFcd5X9iSgHeOFDHjl2dwuwT7RnQjtgBekDb6BSo
cb7jBXhGpR6WWXgDC7uuB1xsQ9DANLT8RwTDCElQWoD4nt5CrM4uC32hroNlv3oxz9+kNAacC01a
AxzMucM5p0yomA3kVkgwGKc9Tp2Na8IAvSsa8deHJ9yyAhe6IirI5waCowOV2ZEniqS3dmQYDw9m
U/vNS8VZsclIns8Lgp4HwCtECdHItTGd5d1pNqzvGcOYcuKOWWuOoyah+J+dmIV6qXofS6NlLfAL
JiaWRIxdeeaKjJNi5QUZQRTQn1Dd5ZyOgCFODuwwsGH7eQgfzQRHgWeQ3jB0LjDZjo5urToYZhKl
aIcwrqVrndM7XVke39z14V7aEcAWErQSnVmgQII3cm0HP6JGBEFyRzoV2t32LVgoPlYfvZIi9akl
EgNP0X0t6i2pIHuzsJ86MiYfdAGsvTL57kmViOOdcQdoWa8AKxeedd+m+SmKyM2KFEk+zGGuTQyu
fRwEYpK2+GMOQJfLIN4MQfHGnsGFHIcmwsyRi7H1TrQo5cYJvasl9cXuXiFFm5D1elLeBnTxUM9J
ufjE6kXZb9aPEQ2HDZFVF72ofet0bLfQTp9UDSYpLGyknhFd8akT5w6AInEM5S6MLbRppfmZzYzk
bd86lKRz3EHcP3ATsqxkFmlD3t8mISLYhbVCFcJirbp4B73c2jR0rIoA83LktTjMIoNXmGzJu8ht
Gwo19upgLh6Z22EDCrFGGUX9TNowJwIS2DiOQruy4z8lbUFqSkgnzD+e5Whda5t2tcCoTLoLnHH6
6HT5GpDu9IhFpiYcTX27Y4XdwusOtwYKRKEx8RsO8+loHPJLV5WXDpoz1XTZXLOR2srtEGEHaePu
MzpURczOnrQacwHQKDPF+TPZydbOyf2IJG15zUR1dvRXVufAqh4k7rgVtQsmaxsHY2xlpzIlcU3a
+XqIv4gLRPRaJ3e1Rfu1nsHY1QNohxAOduEzkCQMvMS2zPhjLGFURPO2LePXArVCvkzXo0o/lGzS
cbFuiNchNjNiwH4qozDfdD0aVDMpnquAUxuCVGRK2LoBNfozkXEmBpTIh8MovOqmcqjTJVB6mr8j
6ePNw2zUZzWYn5o22qoGBH+Xhebt9zNIgfW6KuCRxswU1j6jFGK8hmIfs2RGtiBo1Ee41U2YHWNi
BSLP44WOhq3lQeZpyE6gF5H9qG4AQQvXrkNRL5egxyWlyrCCeSE/7tHb9C/aao4Ud9XeCxH8ZC72
NqtB05Skjt4KD+WsqG46Rc4UC/RqU5ZtZ+yYK8uHCtibwYFAoWZNuBcRReTwmQDgt3Wv7s20P6KJ
PPRGPt7SafyRnEypC+yVb/nsmR3egShCnd3442nKsYy5agjXNnRaRJFIglI2puXygN3SgLVZODs1
5Z5dqM9Uq3FrQAdonRFqdd7/pHP11kfE09hkvXFC4DYlxkljh2ss6vrBAVQJOP7cZ4h5wujCqIjx
Q5AuGm0cECyLvfonRPxaQnw6d3P1WTT5RN2kHoLRy08EPJyjQCK1gzhICHl5YUr2JsWCiU8SCELG
HaENwFELzkBla887x+PVyErjjVJzOldBzlBj5hRK0hbTFG652p5OxeBlN4rKkRi3u2mMTKqxatw1
fbmnjD4ZCuKDMYsls1sla36YjbgPd6i7V2ayr2kHdTBiuPdBMs0pMagpP9i153Vm+/huK73uU2SW
TUlauA3fHaFuGW/osXCJlMdegPSGjrf2NJwOd+K5EPB612qggxFurNIfHLR8E9J4aXfoTMSfhvsy
EUbCssvzEFX7FCnJDlfVHJEQ+CXNnNxEgTNlxiIeI3Ril09ZVbEOlEMbsM2N29mIh8OUwhmax5+J
iefdqLtg6zF/OAnTuBWZG1/Q2QLJyd6GMLW3eWqTv+bgH5cxtCD8HbIjQ4EMQeza0AIZrqEc69Od
xu7R4YxZpw4a9DBJxnNDZBgel/QxGVAeweLIYd3ypw/IJivKKhvRR9ssCwZqnbwp+f4Ms6GMbxwJ
073jyWevNm1mYsnOGVmaiXO6L8r4VhYIWhzGfWA8OKpKMFs6zgo6JPWBdPkm+xRSuXA8xzWQfOLD
2XGn2v12Ip5HV0F0GZKFmEiOg+2Yn6ObP3aVi7+z0i+th6N8rqDENkAs0A+xctMRyQvkc2H4RfwG
KkPr3svzP+jvX43I2/Z19jlxtliNVnAdohqiyIgzlDANbjmBeqGTw3GyYCeaPYIsYpoKTWplrRgU
IlbfTt2sXwh8A+dcTwc8Mxck+wj6da02OWFB5MIj76XzfJebETsJuMGtFcEu4bpfZYT1uojmB58e
expjq+/qDOQgh6se08KmmGMU67rfFYwGV3aXlRyBiVv8z/8I8Fjm8aPZC7ZWlKD+0rIN2hPjqvEO
4yCreo5s0lLQnpT507QpOtci+izT5DxLPAYAOP9gV0BYCr9V6A9mEGtkCtCOhTY3Q+59T8X4hKAH
b6TcStKHXWt6Kpjjr33jITSOnU2LtIho9lYFSYBe3dQrLyU9uC1g5REwRKxO5J5i6vQqSp1jwoKC
MkvhGkCKPZecl822Wk0x3Ae3gw3JZCZMq49S0DTtJ2WwBPXHeQgo9g132Fi7dGiSVSTzYC8R5Ius
ynahIF0YtRkkCDi2yu3/knkO4BtTnxg6stnostz1EDTGEg5bWSG2l1iKkJPzlOjko3+Xaf3jF1EI
wzuad/6Qv0pEyAOR1Ku4ApyEHmeT9gnSaqBCA6lN3Mi3vMYyOLtMBr2aJotB69prcDZavPFGaO4H
M4DhhiSON8wSvCW5Rx7cnHPAQH34RRbJcga9FcTAk1TqXEVlvfUtYk4pLV4KP2zvkFrHdJDnTduZ
Hn6pqkbiiulgQllJ3WXWVJA54VBgEr3IpdRrMBL2Lv2hCLdwkqAas2JEMgTMd9cuMf8WRf0iYYlV
lpGdtAVaAKcP70LZoRAZTx5qxjvHGT+KKscH4+TvniPbg9PFXyLFWWlwEtakwQlYOK1q+r1FZHZE
Tlvdts+mRUua0SEAhfiiOe5iMqr+Nm08AsQKPuwy/KpzF7RtcxVB9qwTVNC5ISsQSsWKGnLX2aC3
BnI+GCsxlXfZVrn/uTUELiLMlQw8h23vtbiHghxXTJMhYKAbRBguIWUGxl2AvYEPEhEU8sFR+Jf7
waDq44gdMiXGqEZa5dzacBPG6+zV7sL/fjBynFg5SmHTcV5bJQPeVL8gNf3biP4VuYfayDcxENCl
BBKI+7cVPgjHHsdKgiYr7uuTmuyf1Ov/qB7BYdKMeuXXzZaJIqrocNdB3PQM55MJ4Fcs+ojLDtI5
MOPSRxYbY4+pIkrRTn6TanQ07Do8oOe5enHbnCZF2VbZ/YPRY+NTBm3a+B8ikFM2QpkL4/QbC9Pr
bKUGPiQDObv/gZqMkybpfCUrB71VB2kuU5YWV8iqHwvIWP1r+NEPzj/Ps9iX+oDqioZIMXpfESX8
qkffk8+geHFX2OgXo10uZmKBK0ZDA7JpbF/j1um4cZu2p0flE86VjL/r1gsxOywyh4KbIOoxms92
fEHTs+WNcHeID7DciYkFDMfDD9QMuIV6ZMZY2k9ZxCCppLXvBzTWSWnHS9p+jgRNQ3QhUs2EzLKE
n3dmvYSvAXMLHTBn7k8VTvZaRebK7fSp4Pi4m6foWQeBeVJ6P8I7PHbksoGCSg6uGv/ErUeMiwx9
Gi/VKvST/glVPSqxIT8XrMxTmLU7OZjXXIdY8BrUmS3a3JWXD0cDdJlST7pVHctJvHYcN2RMsoIC
fpchIELJcqOXdCAUApCehPytRbf4Q2HWpcXwErZ4B5UxvBZ0f+CxhVfHEw+5A3enjYJvVmV6wfaM
MGZi8+oMjWCJBKs1YXCq47KZIygDDW0kSkcMdFcAqdOXDVd/nWnJStDBta8MHa2Y26s9ZQd9ActJ
yGWqvquGH5AUr5J5KQNNJFpp2q60oUDmRHIPPTEHXZ4f0x6TZ04vzE4lwole/lM0iYfB/DcYcNUq
VlGeAnPrjv2km1DcWC3X+Ej+OurS2ps5lLmpt5EtLfkWq+TAFH1p7pkSGN9Ix6omdjwowGR2PSUF
bPUNU7pzE7DCau9i8BxJowqxzMXjzi3rejOUo7u2qLTSHuF8lSrwe4P4LJfkwwEEhoNorKKzM9BP
AQAnSQQeg107g9OpOWBsyPZ9HSYWrdmDg4H9BvIDPbcAqUWtQHwNc/k2z7ssr/+pwT8SxInrw7V3
EygrfhHt19hh8GcyyjJmJmUqOlRGeDJTzF8F4uwwFt5BxNNDNcIbMRHtECML7k1Ub9QeYjMGOJBQ
dJRI7VU/J8zmA0aKLtP37kWl8qlFTgS8ApCTmuiQafuJ89VO2yYQeFku/IjqxHGDportbgxOP7Q1
cEKNiK5grJyjeX5mpenu8onsgIwVvUs9wZBnORjnOBEsr9hOBquA27qHniJ8ReIT/Fo4OHeOVT8U
w8mfwGp76VVkmDn6+b1OPkbDOjg9KjlLcEquKs3d55DESNeUAguEf4WdxSV6wbAZwYwp03fm9NuQ
WQ/3TR5sloujwSuDNLJESTGOl6T+EOyQK4eJE/u+fLfo7jQePsE6m17TQhNlqVlZBqeG079KE1D6
2fiXv+JcEAW1mICHsTsD4X6RKt6Cjt/kadjv58rACUpPuyAtHr3w8OG34XSH5G0i8H1r0KxtIr8G
aytubXjtkxBoUNq9JgFc0fCpSobvHLr+tnmfM6qVRgHk9Rvv3iqSd4pOQs8swhG1884KaqKJHG6z
Mm4G6FDELrSd5T034ckf3T0Sdo0Q0MNkEzKZH6rsb2PidkZnES9tBEMSmmly1J5tJEdmSB/JsqCn
+oD8TGF/MTJbG0nKRDSt9vbCZs2/R3quu66qqbMGHHB9Qse0CpcW07BPtbSBa+04NEHJsrxgJ10X
nK8CUTxb1bz2lkmjMgi9bkLcM3SC4q5ODkbzUhQjaHKovRYlE0UUlBGboQxTnJ1oYTxnMyuJ8B16
gKY6mcwXpx7vlD0QBk/q6jmMi8e4dH/K+dTgSQm5yFM6k6s2CQNgQJDVvYEObUJ7hwobb5/0un3x
v9g7j+VIlmy7/gqt5/4s3EMPekBkpBZIJJBQkzBUAQitdXw9V9xnND5yQDPO2YO2vl23qpAi3I/Y
e+3MPTWy7Y5YS5dGfYnCq5HqOsabNvOIJ3nVr2PrrzBA+blmdRmkxKERdC+hzryg7PNXBPBYm3zO
mJlp60Od+Z5mMTOxGUeyABjYQdlsaQbY1PDRvoyE/RL6gz9OQNlkOuNLyujIC4eedE1CRPFXMdWn
zEq8zoZry4ddV1eWEggJHOM7s+TJISx3w4wHj0WN47kBuhASRTlX5pcV4E3EgqswsNIssYSaEoYS
OlaoKAeONFYJyH8n5eyd+f8FR/bDsBNi+gn1+i0OzS2NzW0kOaQkTnM1Glee7B5tFRPS0AHeFhIM
ZWMfdPzOY6HTI1zlyZNqF5g8SDbDkhyoeRBl1kOa+2JLXIkD+1T3xqy/6omqrqLD52iE9T5jx2ll
TbdNg/4iqzZaVwWN8DD4e8cs/46sCMTEyioObUTBHabHtH8sMGbRvI/gA3LhUb/wSmUi95rBvAcy
zZ7q0VMuE2e7UX9R01m8SZwHRBism5ltOjBF8tzz+G84iqe8SJ9jo3+bfWQDzIT/Fq4q1i2FWdma
O3QXf+PaTfZI2dcpXjul162HmajZuZa1ViMQrzL8IhXIhjeTn0wwqnjofAcpJM51ic0Rav70kLW4
V5oK0LSLlJ9F1jnQZnHoDHFHlPMnhFa5Dob+fYpGdgDhXQN8u+oy3BnyeZ4YFJiIPOaE1O2yZSQw
MG6bR5sRH9FwboF8NimTNz+hRK8R15K+JD9UPTERyj+53237Ox/ru15TqhM2vsJQey1Fd2gTGpBi
zD9jB95iJj+cMU54JFnwJzVR5ZUZ3Xr9rdDS3VxFyQlR/qrz1xIL9CrB0NU2oPPF8NXr8iOv20cj
MV4bSSHZR/oBqTWk0MIbsaDSt39hmX6WNWqfpldgRM14rRdoZiW7BNvqaCSldmFN0HuKmcs64o3V
OoOcPyd/rLlyxZi/Tq1ZHuyB/8Fs6CCt4TGq0H93AVz82fSvsYl9PACohJUPQqYck+dOc9ilMtoc
27vvMjq1bLTHbpq8VwXZFXFZUYhtXHx/If7vctPVsHGwt+AsmxamBGTgPo1OVoSCHQ8QB2Q9QoWA
Q7IxH528Z9O+mDJUpYBNGsW7azD4mKa3wATFqYrwCBAm5+8zqrXqrpZNwlHHEsHEZu3FPqAYR0o6
+SnAltstNyjDryHE2d6otTtZr6SmwM2NGBpl70geq02v8TcxFUG9jnKU58ew+GWSQX/zKbm4mVs9
qGy69EjAvIhU3bGUfxA0ZkflYnSpGbvz9YTVQShomGB793PrUYvSV/uZmaC7A2sKATlGvEh0lFMM
j+XYXmdC3DcOJbnOfUd5OWP9F+Zez1jrVvHjUC/FzRS89Hqybftev5hwmiyFCdvpuOO1EJ2cGdV7
WcW/skh2TfOaJuWnHbYhlK3uWvj8SOTMGq79UeocNxVSTS8NCdKTUckHrLs7X8lff2AFpKrak0PM
bItQX+JYgwPCuo3Vmc8A6F/LDg4TmGgvt2iu8kqs+6j7tJKMgcownto2zTd51ypvbhEk22sZg8Bw
HNPxXKm/l1J4HaWah8jwHmtMaRXxT54oEbt2/QQBbkC9hfwT242d467OvmO29F7k2GpjoGBKFime
zKZvolAoPNrxpYtm3juGCA9IOI+pMucF6IpjeUGD2SDFJq2UD9DmLXmPHHRwjLbJLbWZPquJhSXY
hCU7SOxbOOjIENYY6/4EREkRBv1hGtAUe4dZQu+8aozqt6XF6rGAnnXA95wXVrlC0VDDRWley8LN
ULSCjAi6yLMXukOKwhlXLOrkyYXQKqq7WUEtwcrZGTBQutg/ZCH3thYLbiXLtEkdtBmRolr1Iza/
bdPtYl39CYaJyZYOd7DCdAuIgzBwNGfV+BRFw26IWwZgC8VriowKh3j5WZU2H0heEYqRmD/BYH3O
Dlk5hRWx3qN9DmXGFUEq47lgIb9KWy6BQjf/Tu5HDPZCYabxwGotBjL1Aq43Xo0ohDwdDb83Cg11
jL0YthTkuIzEo5aN4AgezSPQAdNfiB3LCcO3zrAtj+tyz603eXog9nPt3oTOjBcDhlsbWzgT4iGI
k1O55Jqx28BKnzp3ZvpoHNuZr6YUTMEHwhIHaoWGNM/1CNCUhR3lZGX/jCDhyeshq0dirWMlzp7q
PqY5JUwM978B2skksDWfWv3bLLpfkw9i02eW48nkb+kw0Ce1aJWipIh8tI40ht3K7WF2Ebhl9FbK
oUQgZFloG+4Qn7oWTaVDgjD3q0WSacZCoSErE88vJcAc6xsCz4HsB7nYTDrLS11pW61oJJQJ+zr3
ldrKALpCMeurthtXhp5dzeDdHpozaJSjBVAvru7C/2WweNVV9kwDG8GcYLZspeaa2O97Z7Ljq8vo
B0/JuyI2CV5iR9yClCZIFQAIbj9vppB9UBSVaqcJ/U40WWFlR7vAx1KGJeerKsls4OuctAvvtPrM
O07tCX1Wb6GesyVwKxTpc/BVBUgom8nKWbiF97xrdt1yoBDhK+ruO1AT/Gve9CKGR4N258H8dkrx
JUvd3vRR/GvGqtz2SkM4ZhCFWsz03Fwd56zurAtDzr2JL/CAcBQTsq9R/xsMnysLQysjkjOLMw5p
F8l46gPPDj8MU7yPdBAbqy9ekXs+N67W4hC7ubKpN7PqftWIF7RKSOUwcqQoJV+2dAFzoAdB/mPt
Hdtu9yxQZj4n/vLxNqL8ySR5AvAaWVwF+rhnBvONtGmdkxMd+2DEFwzO4p78mpesv8FeLubb4nYJ
4+ltlilCno/WGFiKQsrSyn0EOcnIrG0YIOoq3SPCCMSLQXmgzufHKQ4dZkt8LWBIgRIbKzIE5i65
uhwkHTrGDKY0acEWTABn9nd1l+x6N/uoqAqiMThOc/IhZ44kQcC481Er2vLBh4Khh38SwT30t8qt
Yxk9VR9mGVylfAv0T564w8AtmMIAgs/IZtA9IKm5UBh5cVn/sYBJNCQ7Dm8YZgnw6/q7249n1vRe
6SyCCn5EuMndkL9XFe9CRztgNvURlENipKsM1QGXDNWpth1b1MNyrefuxn1kN7I2TZASqXyi8Pis
e2Pt+FefUaYbGE8mpJKc6GJ3USVYIyuIzj/6KTjjKHvGwT3a3W+gswbtXX16GEjwGVy5t+J416nw
zSzBOFCodrwzdKQfBapryvgHvVPb0B5fgiY55Ak6zuraqf5bybsk7ojT5CGPknWc8HhCHTWs26QF
9CjTQyicS5dfpokW6P/HsSIba6cXMP///tdfeNJtPd1+gqjISVP955f23//+l/1/C2P973X283+E
sfLv/3w17b//ZVj/Yemapmzb1lzX0lzjf0axGvp/GFQqtmuibnYdzeD35EXdhvwm+R+6Jh3ddpWU
hjLt/xXFqjuktGqm0izlOg4hqur/JYpV8QdRhJA7lP/zqnRTKte0LXxhTPwcTWn8+n8JYmXb2SCw
pphMKrlLODgcCflMK+bvsiUEaAg5MEqy/54WGVBqYoiZnW2rQbNj3MmKQxi1V1rtk1kgjWf2vx4W
7C9URAZwyeTVWrFNJEgz0hKG8z//lTbDEkvJw+Y36vG/vO3X//y5/xtx4tcCrV/z738p5ZBf+7+/
IIP/2JZuaZZpOIDs/vcXFDJlseQy+4wK8z0psnerZNfit5yD9XsXL7s4UbtbzKewrAqoMaxkUImn
BwYloF3FY56Ww4bOs1k3WXMEBzOupURmbkTPU9B/a0jZscmQkTZ26LqlThs/N880eFjzMyG5pYG4
qa479nPy6U7TDypjdoYZWmMRCP2ojAJ1QHBuCi7sAL2ClzPDCJV1VLJ96ion2xV0WYORWswieuIZ
seasUK8hjGij81Asa932B/tstgAKYHwOIMvr4Fv20VsdaBj6Tbfz7Lm6O62GbOtgzdRXQ3NlWnsX
7LpRBmA0v1Bcgp+uUaKAEkf8z1hcs6FPsnXt4lcTpVuGjBIa1aNZa0RkxVedpJNAfuaNp3Xp2Qzq
v+QAPKloeNfLaF/SGIepgaA7emru7Kl2CWMTPyXFMIiPuW7cMC3+Rq15AC+2mzVdB3+lU7X24Sei
dPgC8TOwOxZttbppBZbHKbzp2gC+FlUhlpBympFzG8epnpjHjSeet0u5Yy9zKpMarQpneybI8q1N
nDNL1hHqkwFNp39sE+1W5TOevPAFcFIS7pUebF1RHv1APo4QIpH/XMJG7jPmAovtnJiJF0s9p4Vz
KePqCXuNZ8PddktqBIJHNEZTav7qAIFqzUKxi84R7hsrbt+qOX00obAZ0T7D0Z4giauqejuF7BMQ
tE42w6EAkUhSXpYXo2yxL4KDhYme6N9t4QeE/wmGysUTTNRTOZfnkcwXX1LuqKoiqwuHLFaEkU2j
xO7GcJdAhoXDTXsGIq3V/4oo/TDN+cPP+ueu4AtaGFixpn1L/cCy5dLJHmC0cV5Ca+Il7l3vd+xx
nXAmkADFdFnpX4Ep322W/qvWHL8p5MmOwHlVl0+JIyDj6+eEsQS2pTdy+q5OkzD2G50TbAhuZr7/
iX9qdPeqEvEn0ccTzpJ1EdpfKoI5o1oQTrMfe1Hkf1TC/tTDXZZl5yxKd4LwM3gZx0CfiEcKTyYH
SZrR1NAvtImzH4P+2iPKzyaKS/srznEvDJDiHlBf4+Or/wAUfmnJZ6OP/4sbq2awR9fSY9fqM9iC
uFefin44seZ6luoVyd0lZYff1Pd4yDw1uoRcdCvu710BAMhw7L9+Gl/wBuDNVJ6lj5coa14DDnH0
K/rvONOnhNI+b9xw/M/vU2uel3/FURQCI44OFw1pnWhnLZA3ZXfvQ248xb5+d4tdlZmfFdJtByeD
Fc5fKBG+Qtd87s5Vo16Mnh2V3z+XhTy7tXvBPIBKgsgPV4Lqqk+yQjGdZ9V9XrQ1OPfJTnR3IXZe
VpG7nNV0oxe3oPCXZNDhp5xKTFLDqRpY5g5wKVujH2lWiWzm1PeD+k/Ude+ldXCNrdE1347GxikO
+1XnMmunRrvWha55nW/+mlZ5CbX2kE18WdqMXBEJ35Dx7RtzyvfOVW8taCNGRI+gKn+6Srs2o8Nh
q15SNzWRtFfvTkkt5eTs6aej7HACjdmO4cPnWMYvaW695X77HBr52jdxrAqL2I/yMnHmgAny+pbt
ilE9IU64IoN8InjkhUk00IMg2WHHZDpirztERQ9jOJ0Yjj2FYt4tb6FfZp9q/qTiZXSg4T0NdbUr
TUHPnXMaRl8uOzJdN09q7veVToZzEJ4xnV/IqH1qRQ7e8dGqHTZREOd95z0Q0630o20OBdOep+cm
6Agzh7zJB2EmybPit3MGvDXiVjZYwQQvzowfw7JEwwXnOoJCHctFOVMzb0WAFBvYB8DbT2S++K6+
zVx11hr7JSUqWDNLC1Yjc0Mrfgsb8ZiO4QlrzY6MCgddEwJ1whQymAqGOGZgCxg67YqC06fDNViz
P5XldFoOsHbotg6SHA0OT+T+GmPqegSbXupqC3R7g7Xl7LbktFREHerqkpvoPxzOSccXO7ihqMNv
XWy8C3N+653pj0VuUNMyokE/0nlhfhnRsjPHcXmTC/GUEiMeJ3srDcgQJPQG9r7NBLbzxXMxi11e
Rzu+Fp5K/IM9xodRAoOKTpLi1T/kffchCutJkrXk+69RT/ZF1111Gd1RbvfTMz/aubaggeFuhZh2
p/nauQC9yAB+FSalemWQ2JVsysG+YOp+V8QoWPZXcXKG4t0X/j5G4AbX4pSBeOArYOrpvU7A4KcJ
PqqXtCl20IYvbNr3o82EImcx6Y/BtsaUhgzpvbGqV+cfR7vN8redpm3bqmqTFTW4UlAWSKEHJ8Zg
yL5+KGY6tgw3U2QjhR2HN4sZNpMiYKOC380y8zVo9UMkNqquL3qefPgxIUJW+KfXuhur3IqZSU8m
Xn8EwbBb2vI+6R7rKrzFTfZp2uVbZXFl5Omv24cvmOq3of45hNjU9eQT7xdCfWPYF0kAjW6lJcbW
teJzVoyPvWHTBxqvReocZ6khRoFRFF8ZBhyCZPrrl0WAPp5dmw4gjbdoEjxo/HG4Nv5kIWiBEuTA
Q6u1njP497CC/+T44VqJ+Rrm6C1t1F1zRIK56u59bv+4Np2xNeevRNch4/UI2j0ZUl3TKLy5WfOM
E+ZWK7QMRvX2gyji3v/nD594UelslscZ+Cqr5OCQaKxkZbHN+FNMLuhl8sWnMGfJtnPybWHKF6tj
LzsTYQnPjnCm7mYZ4kOk871WDXePuXvRteYzolYx2PUXWz9GoKTV+jP0jGvXNDu7iIj5JSUkCB5z
TCSTDgUk1z67BVw5Mo1AY0n9UTDz9E1AWhA5gqsmrOLRgHaKvNVHRHZuzcp/ItoSN7dr/RR2yObM
FpfAAdVSBmJmT98fQnd4FhX4M0CUVHlsPtrhCX1QeB2b3IfSxCpZx50+5WRdcL4mBGAC8Jf7CVt7
29Q7WwRXQ7hqoxnDq84GZ7YRjykraXkCKV01AsW3aFxA+Pffw4iVF5gayGz2Wnoh97EWxfwZMGC0
cLwnkrSluREbc3QC6FqMvEOzfE6G6U67Q7U3j7oH7pwSMvlKglRj8azvgKDNuIvCz6Z138QU4DGQ
/t8haapNbnAL4VZ6p+UG/Ti7OcXeQDS3WsIOR8iWRQLyhJLq6AYUuh2rsgL6gVctTruqiC5uT9C7
Uq+1TzqBo/mQJkK06GN4Q6LF9D9p+21urEMUmFjHWF7VkXnThuyR2cVuZksTldWp7GMPfo84Q2dL
1mM3/1Kc4AmwDgVmcpiG/FyxhZ8iA6est9N7WJ/BlbJLqXAazZP9BREoxEcNWE+Vs+ca2avjclV0
rb58G9dNipaZzZZaZ4DHIxa2ngViE+HEczMy8+6VBFXs40ca/d8o1S5ZCF9vDhfFABdeaOJ1GPM/
lK/6hpd+mkdImYXI+12rwHlX6NMfNpEGi5hhsvOQAVgvBQNdGTGwZl64S2dm4sTe5HRhqyyOn4cc
d1sSs2fUSBtrxlH/MkN8OjW2L21YIogjTqHoiuB0gskI7BbffrjJ8v6DPC4R1MaDzame1CwXfZ3t
i2+4t2KYIdzjYVMV696oZv8Rag3sttpcza2Ny2aUmyZMxkM48ZUSXGWPzqjbj77DZtNJnD8NuzxS
B9Bi4vhiA2kZ0Tq0Zc4yhRQQI2RSAy78rA9IBCD3rl2kN+sOwh5MV1VeEs5TVD3Mmyw/yfFCLobN
ChExYqlf0iQ0L4XY0jq4DvJ83vVFCLuHLccSmy5ZFcUPhpyH+2Bg38un+lpaWHeFqX03ZXhuYzYM
5qzjj3UYnS0ydThnir0zoCd2elq/7Uqfp7g7VDwrjq+esKP5JXLRyd4LQ2eErYEkK11prSJ7BBo3
1dq2izFQVlOfM0W0XpTpH9j8oLuoKpYxNJGOidCZY+YhbkY2QpzuD6aNEpqF6o1pdwL3mISVNpBv
kzFtqvKSl5a2ENnwPM3jOSViOR2br9Q2+2MK0jXW5V9TzLexdW5BA7Op5a9OTVyeUcNayhmQMOfU
CgTLmdqpVj5DK4w5G7gZm8XB86YV7pNVYSYDm8GSpvfBeFCO++0N0Ua0DUarAHXLMrnEqcF1x20w
SOIWZ3zCZW5vbaBqvcAITWZaymIFwllxS8i2VJkA3m+0CJ/htTkRopBROnwmV4LIW8TtfFCOhmLP
bEFj0duMIbmuoXpyiE5U+F/zEiBVgVqP4IaW0XmVXaKK70ZREPJVDnwVaGrr8adEPkiUHZs7NMmc
40765DsEFre/+ezigUi2TmCah77Rsr1082eTz1z3y6vZ5J/C6v8Y5ofe9/LEynzFXWhAIsf0YSIB
fnB1Lux8OJWDeI+Uwlw75ug37ZxvnI8oEcKXzqnqZjcQGSoflCcm5oTsZC+FXl2Zf5Lq4gyoIhsS
DZIcmVUvEUNGgjaHXRiJYsbwHgfnUgwOlRvCXPjZIEqLzzGpIAbDZczZWRO4RJJvsytZJLrDSkhi
B9NKfE00E4NBB0+0WXVnk7/4KRfNvV2zV7RZt7DoCF3yog0NAa1Tu57Jpg9FEcv8ltI+R9qCfBb3
nmV1R9PcQeh5taZ34C3sExD5b+peoAQBiqBM5zOt26sBo6oRuGUxvocprhhOw2NklWINwgU9ceTG
3qylx0L+xqFgeSDlS+DON3d0jnmYtXhqJfFWvvHSWkQG1qKRXlVOqIx1fipjNJ4Dv9Nf6qR5y9Js
G9PhZEl0HueMv5h9NTKI4mOIp5te2N8kW2wbARzhwccfw2qqPVl+AIsULco65VKoQ+y8c+yvx6T5
MbryTQRqgxrshzDh16hBG9Sbn2nWfzuj+B3KpWoyTEL9hPOL1EpfZQXlgklhFEmhPrMa8WRLyJBf
jeNKGUQ12d21QRPfJKlx8WsyWZcSWWAUC0otQnoL9wtsfEfDnB76UdN3uV1cRzdjiZYqzx+Gq1+b
V6Mzmg1hPnjLIR4guB+ndVYtEnkrftUJ/2BD9DOyvRiDlnUXxcQGdqHa5sNvHFuEN1oaYXHQCMOc
aEvw3Kcprs/Rkv5ou/DC/Mn4HaT2gYjhqU6Q87lAI4DINCt7uVw1H6GmLr00oCxrC4ZRPVR8O6I1
sDtRbqoY1VPMBR2mDQHrYFn8/MCzEq1Sg04jrLedEusuTK4YRm+i0rlhs/ox7A1zO3UDZuASWkg7
tQRIGvo9gDscxOZJGi3YaLRhTcj2tMB9V5zGgRavrNVZ2KSiae9NIs920/8M0GAeSm0x7dYkfLAb
RvcN5umhsHlyArb0ZdUihxQ8L4BmBlBI1c1wzUMlETJYJZViQHallqbsWR3Ss8ZFdwpLLs4MJohO
8wLd+NEGt8DwEL4vbA5ozQhemgfk5gR9Fu1pqh8hgxV0/M3woJDdmECIEFSpc60F5N01xj4Lxz0m
LMQoU0Kgw/zas6Xky7Mc35h84rh/CxTKMQHVIgJghtww5XjDNSiIIh6jVS//ES6z52F7RB9hLJV3
eAEjeI5DMmkjxDstT2OJxqtzerCoNsZ/Y+EFIbGYNP2xtIcnJyXFGwO1N4eXDPUbmzX1ZGiAiTgi
X2hIt8g5vgmeQnCUMydP7nFBWtsIb7U0EBPnuh5vE7v/Kz/RzCMNYh/00CxZ56yFR7z7dNVDq+1K
v9h2CfOSWS6VS8/XBKE2sqVCZF4VcXXrDcKbUJ9f0qFDYuxSTgu/38+j7NboAn4rfjAX8+boR9+Z
qYf4PMw/o80PMywgqfEnkdld0vHgbfOK0bXPrJK8aRjfQgcorDP5Vxn0clMnXKWhE9ztUr+1pr+O
fPMsiUzzuswgN2BRUCT3TqN3yaITbdPOdtJjkzdA6bX5EbzbQ14CRy35zmMxtvGrUDbA7hrMCv11
tIN7dMDceNEd8zY2WbExZcZVQBvjd9FzQVpVIdtnQ//psJMRAEt50f3TNlZYEy0ezUHLkjVXpjpg
SLi1GvPAOqjXdqb3cDmwIplwF1Bq+sSXUYxldriPh4oAonGJ0Wq0wynnol3rUscvpUqcr4X/wY1I
ZIlpr4xKFJvFaL3qAOc2RoVHrARSssA9NcrEeGJZF/+jwaA6wHJGnG6A6A1a7eLoAeA7wscneo9W
v5XZgTKteDV1bT/2g1obZQJG6EZ4EgGEEtOICrdQhbKViMyDT9Cmg9llo4r4TtPBSEzlIM5Veso7
H6W5ZV+DZVeuKyRbUqNyaniBkZ5x/Ah3zYqYGQ1ZQdsBNfVsmRo3foiynlhfm095G6DsczLMkcWA
d47eFDppntANUji5bYWQ2JKHUcCBGSIAb5GffbUuycRliz01Uva2nLufYEYKghT+Le5eNfDkrlVe
yRE+y0QwfhBkOtSwrxI5p2s6Cqp5QT6R6b7XqYbVrXB9rxzK1TxYlzEontDXBw/QDe31siJdwkDT
nynjfAugvjfE0ctyfsfOSm7BTDOETehqp83fgFMAIFC3qDdrYjT779nA16PhXfEdm+cmpx530VLQ
oC0IpuBduMMt6/kHpGKc/HX/Db+n8djH1MkgDsrm2KapXmvxoqijNB/YFhJkpaDRdAnVJ9KF1kc3
TVZm91Dm42OtOCxzxbxhCpLPSq8X3TEqAZssy6GZr0YLzWYsjXoVzIi0LYt0kIGMCjepKNZqXn58
sENEwVPFD4L1WK3srH2pbLS9WmkgaQ1WbZNlF/RwP2kkURXZ9BWEKqitKmgpXSI0rPIHU/FjqhTm
kW8LbeIKD12L/M18E+krRo9nGc8/tD+Yj469pe8xirwQi/aZV0APcvVdRmokt274TrSRKOKQL1zx
aUMQIFMN2azKy7U9AnTRXNJYQqjmmXA+uyT8sRv/e2wrY9tO2FfIoCfU4BsyEi+jFbR7HY43vc9O
9ZDeTJLFAqL2ilQeESts2ZEwIRq3svZL4EAoFeI5XeIOQCbK1AQzqMfsPKz6ITQQJ4PMPQ09Oec4
RU5BrUnarEfTOnS6f0iz9LlsO1KYa0B59VT9ysp98hdfgIbw2O3Mtetgio26pty1hMNHuY84QBZn
HTgrNWHugw6FpE+CBoBFRDMXodIr6vJNpgnHmxXro1D8zSxuecXX10pxn44G7+DWjWW1YieYr6Ml
Ysfs+K4NGdBDPqfMQeHRM2gS8SqdOVj0btM2GmHKc+DlOXZVXKzHcJgX8vdvLgVK4Z7ICsOiabZf
lRpYzNMUcd7RqQtiCinFSqjPb5rgG6R3WUaYVdRu0+FcS7g8ue/e0HFgKzfs9iFojlYrv0zw7nb7
7hTa2zjUH1ai/07J8JlAMgV2CIWtH3ZMbVxE4A9h3J87JO+QFOLg3QrGQ6avqTBKdlBTp70N3ZIb
w+q/rT8G3kcNXFbv0CbGZBZCwyNsy8ST1ComiMBF9hoBX9Ey7Mz6Pa60dVPDGU8kkIpVbTt/siju
mOFZWGfTeG1qHGxs6ox9mXiWJl0oWOnOLqt1lg2vGk/jA/Kqi8gUkZSLdZlr095QrW5xZn7lvf1r
11nhlSMAAJ4ATyuqB82SyTYHYzipEhdH41+IBma6U1NX4cQj0wTfX5Rw7yMGGpaBqDN+J6F0eCRt
TF8JKoIphM/KJaUBu0NH5RX+3GO9pIIxcJ1kZQRCJJ/WgbC2Y+/+2JavbXQnXGuJe8B7wy5MHqSp
TC8LqnsXJ1+BQeFA1Xiwl/vedn99PQKpKrSQGX5zLA2mgPVIJq6vv8uChZd6IiKPOJmO4a1ha18d
AijPullPbhXinapbfJkUY00vhm3YDC+hEtPWmsk5H4yw8xpZ0q0ESFtzgagrhv7opQ4hFkbqaA+O
CwgXAOE6q3FZOi16vtilcZq0S+jmFfJyVlFyuOqE7kAktwk7GH7adsICP07WNnH7Z4UspbWypyAL
NgwLNoKx5SoA2ag0eIh8F9XD0MA3sWRsEjcmbmE7WKt6hsoXle5jHESIshPi2YkEfSXbtWWjM8xY
r6sdbGBM1RG8HMt8auRMzMbiTXP06kNG2l5LbIMF8syEIsS7jRuqOjhQ27n2ZHp0S+1XGxCP6KAZ
+FKgxzlKh41aXxnArBCfWZPdk72U/22AcK7rlodbRBqLkPrJUgUrSMaPWWX1L3AWcd8AggIMgWqs
y7ZmPu0SzC1bbC1kzbb4skld9tLJeG8mdhVzWSZrWB1rSonXaZpZNTr7LsjOUYMHvJ9bksOXAKzn
mSnCCiTIuqLfBs5FuehwyEYiWQcxQ2eW4O95PGPli10mS2h88MRoXqG9qNB+HTljkWq9NguM0GmZ
P7oKAb4PA2+MHVRW2R5XwuPA4hbdfuSuC4E3JH7kfSANyNHXdcRH2RtptkGFLYhkeh1Dm5iPErtv
0SRrEQ30ltT353DJO6nn/DRTXjJYIvIXL6ixnR1YRZmwjtaUPElmXBteP/G4CDx3fhtvu4YXFyVh
4DWmcjZ09xFxNMwD/aYjFrUxbnE/jB/VoFbC8Kczhmf+avfS6MG0NicRP5CSu0U/SGgO2ldiJBjo
2Y02s7YhgSxBAbLBMpWzybbMrahIOfnnUypj/WngeLceOV/mrdOaAcNA+eXqZrrl9Se4CvPhsEwK
a76kO8fwf0MMByszKwGZUuVGLCXTRGfKPMkdYrRXLp7vuqrvSqAzzAp3G0J/80QnLE85WgBzJCOp
q7+gIPF3odz4ods/tg4OxwLtaTeO8d9Rw2NK8QrmzvolYZOE0a5wPKO5oLXxlJ5qR+a9VP+5rm31
2ZgOIJw+COn118KGtA+vybeIMBoF0FF1L5iEh0Vyq0lPmkaj2Ldhs3YGI9o6DXxZO3qKm/bdxIL9
BnDzaKD0XmNRNUhIFgxxrO4aGSU0qVEsKY0sDIoGX37h3OqoKo5BcW3E5O8iqiS3XJD5VGuIus3y
OObmlqE9U4sgyw5WAHevFO8+HfAhikssK32YM1ctPL1Vw6nXxHOjqXot5xll97CvLf8uop5I7vl/
sHdmu41ja5Z+lUZfF7M57M2h0GigJUqyRsvy7BvCjghznsnN4en7Y2QVTp6uKpyq+wIOfDIyMyJt
idr7H9b6VuBcWNlamOJ7MUi/JdCYUtAX7NfxsHIJDhZEjcK0GaAG7E/0mSRID+hTa8352sWkDzz6
WzHXP0c5QYGeqU6mW+DAgvTIkv8xHTUyGoGMQFBF/KlVH7zDiOwsCiv5XekQwAs0vCfLBdtE+zXt
DHic+DDoW6ByHXM+mNFQ96eqek4DhQ0HUOU+DNDtGXVsHEfjSMGQrhwdd3Y4NNhZZslIRUVX4oyp
1kftyXJ7SdxO/QUEmy35aCOYbNCUy9h8GhNnTX1WCjSbTnNePDOr0TxX+pKvpLS7FAZdTRISS7ua
Acpkto+2t9j3Z/feYiFZUUsGYUI+OJ7C2gQ9PB0sJj9jN93crNsnTXYnyCAamrtqDC5uGj8YWnbv
uvHbQP5d2BNnnv4Qs/LrMr8WsUIOgACezMYXy4m2dumc08z4tBv2cNhRw9WAz7dVsGatylzbOaAU
4lTxRaRPDntrFtoqDz8KY35Dq/iKmeSdZ4HNxlNElrWHHxtZyHUcvZ9uEHwnyrjW75o5PUNsy7h3
Au7vXjthzr/L03TeG3l0brXsOVPFTxVaG1Ln2YJ4wTPWqzuwqax/0xjlR/6AcfAL+AGKfV2P8LwW
P3WWP0shMs5sNJE0B7w+98Iz86NbatcpNfotWIUbeVzpyUAn5f8T0CgNNrwR447lMrf6dzFWaxCP
JzMKfuTg6lZjnr8Yon9sXfvT0dC15ibRLANTdvn+T4medZWXsp4Z7ew1jbVdqBNekMjuwWkS4Ve6
yXiNfOyNzWfQBn29WEnNyH1NbQIkiaIYQ5xF1KVDAMponJS7AlRRrUlVWc0Ws9nQCb60BO8OA8jv
gootBBfSjEN0gOQJxMj2drFARUryWJ2xwXXyh7Kt35MgfPunqW+gBbcKIkg4oj2wEeMuRk0jXSKf
lJZcMRnnE/TdXoI0TSz3zq5ahQ+ruTlWTEigdWIzdAi1FKcbffgmmIh6H4fQJhWprvYme/uwHY7o
tQK6Zbtb12UKndJ1nW3I2gUh6nDNXXubuony/1tz+Z/RXKJV/F//53//GP85/FX6n93nv8gxL585
Ss3/W/zEnP/5V40m//6fmkvjD4dxhOtBAvYc6XqG8a+aS+MPwRDe8zyBtNKzXNP6m+bS/MOWroMW
E169ZZMW9z//R1v2v+WY5h/CkvryBxn8fcOU/xXNpSEWUeVfRJeLdtOhgLAc28OtZAokoX8VXZpe
QYBZkyYrkpRgwZTnIpg5b4Qldiwil4aWWVMTgzuddRxPcN/LvWwPjqbih4AeUzlZd5fg/NHoFIV0
ywv88VPSuMTSVZyxHjnjkxCEFIVHV6uro85kzUN05gjwa3llkFuXM6rQEHBtxkYoopnmc5yMBGrO
tYtBHR9BMqofud58WKr58uZLUssXpU0PAckFO8fK4Wd4A7k68d2SbVjqIiXz7xIM0FqBMJSrUo6E
k+nVz8aIPzTBINoW6FrQPA7Nj7ocTkOy053kAXmDtS0j8aD6LmQr21DJoiOvRUnyKUsp2+gv85D8
WvKA6nLOyRgUPvxLpNQZwqAUgUfOHn0N8pmhkMkig4FBx0VnMiDtAAJoPatxd9xNcYGs3NV2QoO3
M7rTLeMcLTHoWqx7Bi6RjYd4dGXY2nFqyWvjZOYKvSB4pV82MAgEEkyg/hNrDO2hANk4IkKPkhx0
AuGe6dAdKR2PeGHvGgfB0xT2LNowdDFcOfCaEHnHFbqJHesldp+aVi7zIkk1JvOdQ09Tx3p58+by
ajwbcfMdpNprgUJwUyc9sVwTJuo2lt990OzGZII542kDXkcGwrVJsFaKPMVb0LmYXxkiGEhu82o+
0MYWx/8+jv5TxxEf0//4PNo2n8WP+O/PI37DnweS94cUnDmejch60YBbnC3Dr0Uersk/KOJc0+PE
QuaNXvhvJ5I0/tBdnZJLl4Y0LNsx/3YiIRDnsLJdYTPNRe9s/5dOpEUU/bcDSQpHIGXUiaCzhc6v
XL69vx5IaS0DxlUY0LOcMAxljTZqEqwNjQITjECJHBDZ8DHtHfVYuptxKD6shBKUtpra2ZnnieTp
ajiVcxX+aTj481T/dyTdxr/53qSwTMOSSPhsznMPlfxfvzek5hU2lVahdaxQDPewEGXQXYlU0MnO
4zyIJxzoycA6ojBn5+TVVJZFgxgYay9ELL1j+9NjEYOtZvx5M/+H39zyvv39Cyc5Xg0heXuX/zm8
eX/95kqcr2Wgo6j0Kmx6ArfkWp8VVWvhys30ziQnuiSWh7y+GhcQpSYeU03iLH5WpLpd+uazInh6
q7m5cWqYk0vbeoYNV/oOrvW9VScWzWQb7lH7Gut2iFCfZOyBaW3bXUbH7miDfbBG1mucbHvGJ9BH
VF7qaP28k4W08P73F88LvW1sIYNgwCb/wYtgLO/A3z09kovR03VTCu40y+W2/euLYJW9HXQhxM0/
/9M6QUWLn3eYy1faToR3jNSyTDyZXmg9u4lxNPKaaJGBDdTvnyZv9fjcBV7zkBLNR/KmcfvLJ/Hf
eYYkH5S//w5tU/AxMbBSeLrn2Hww//odxr3tJFHDggqLtFauh5hhYEh2RFiBeUX4L7YVO8Jadzte
2qi84PLJNkoaNFUSds+Ix3dVZ2Z5SeY6p7O3UCqM/XQEdkEGeJx/ecTBgp28igb7KgAH5yy1DBN7
ZtywMxGjlzMQTVio/k6zGQL4ep6EHdZmCG3MAtdOMqeXKk6sZ90oDnPlVCz8OnMfihmpL5m09BDG
Vx3Nz21U0HrH9YYSKN4GFlT9ypPJzUu96E6EGRmrS5wtU9Qnq5/nf+CwkP/mibd5DXklbcGhxWm1
vNR/MYywfS/zwcbYGUXNT0VTcGtl3G1aiu2STJvDVMkrIJTi2jQRTQA6gvsqbb/1Ohju+wWjkHbM
L3MCRkny9m6VXjbn3PY++L32rp+m5pw60Vc5Fy0p3XT6eA2ZucH0WpWu0M4l4+C/vR0DPfjeSzLu
2XqMHll/M7ls+pNg25kFw8liV35lg5bNsrzIEQ2TGzwViiHb7AB47Vsav3kM8LlUbENct463abHX
La29OXbzoNSIqTwnJXfWPWxdMbrntvjpZeNz5o7GIWT8cPoHj6rn/v3D6lAdYqY0dcd2DJf1mf3/
WXLIQIPNSILJCvfyzOyDXooB3mUc0RelFpGOBmuefJLmrnRbPzAjD876JUiJjgi7U0xQNPIPsgmn
yvhwc9a/gSJTR/5oHBGfAyYJa4EvHQr8TCYZ29KsBfKGP9X0FR7wJiQWSI6TQJJufkfLB3k2g/dx
yDaOM/fIQw1tFcl0x4iJgAidkLsCcNvJrsmpjuYJf2XF+s4wThgyzGOfwb/QIB03eCfnUt5Qyz4r
7MtYAz5Yq9p3VUnE0tgkz02n70J6MAJEUxxHGylNRDQyv/TVRg7TpomATsYRDRvCZYKcKp/4gaNo
SXcBLzWDsovyATU4btuJBA/TbjPEidYGh89XliS8ZUxMovBVC0YfSgUeUwIYPAMuVmg8t2nz6MBQ
qICT2B5r1gxzYTT3iHDMhPwJ9VlON5A8u57KD+O/Md7n0TfbbEHLTKRTbqx07glGXMbV1TQCm/XY
YxRWWHty00j4LmV3boj83UaZxa61bIuHojibEMVuMr0fXa2br4FyHfAKEuN/rmyiiVF2rjgFSK4g
4mHd2G6wpMGb0LmG8sr+eFeBvBxynTDIZrpP08mEXl/8yxdp4gUiC+y+rMzyzlE5YwsPLkINLW8U
pjiIGcop7sXw1oI62fReVN07U5jsLBQRJ6NsvbuiLq5SGu5u6LE6S/RuV9eFumewqnw1ovk7Ajv7
cwBCYWRbmQPbbTUjuv/9xesCsRsnXmXgwWsyEIKTygPo9XYh7A1/AFlWFf4bAq85cssI3+mYil8i
fUVujAvJzKs98VbhzyrI3hOvLz9iiaoCdq14CWC+rl0hh0cXzZlJ2sqpF0V70XXCxgsDUHOjoeJA
3XRygoORCecp0tU78p7xYiwBVzl86my2jo43qmundf0TM9GNadfiNa1BoIXoTurYqne1FrbPmuO9
MPx2dqKZm01VR9GV2fzqtyEbddp8j9MaefBI0FlfIA+TlufbDaBHukkC42Z3nbvAl7O4HNezC962
nyoTffGEl4tn6FkE4Sfzi/IjqM2HcjKwWlkSr5WmPPbYMA1F13z//lWbuBVs1uUfACwLikEcZj1C
a1G2lnb484upXWomixFnB/Z3ZuPOmU1/fMic4qEvY1w5eXGPwqY+1UKHzFBE3qsXXLIx9TZ61QUb
xFiHUnrdfdcSblIGYE/FSFCz1ZqKB3sMK4BWiHIcobunP79IXOQRYHloJIr9Qlf3HfFt//qlNQPG
kmXUrhg45U+qZWNvpsNb0OpE6vKtwNmPzIOm6uCUChpCQBjq6JjGibwr/SHR+QHNsOr3ZtYvAYni
JYZ/F3e/nDxstmOcPhQk2d47rDSOMhXo0SIDg4xhftrIoMZIfcU1SFKzm2W7FXwAEPDrmPUrTNuC
qdvvXxVLF1eJabz2QC+IDW0fXCs2TomS55I//oGN8JG1ZLeP02UMl07hNpVz7Td9ad4ZXvLd5gyu
KXDKtYsZpoyjxwoqzboQYnqrZt1Ym8Ek11lgU6Dpet/u8qbrDuj9EAO4asI3ApCcNGvyTufh1i6A
CQAXOJF7X8u86l3vhl9G037F5kBKo0W1YsiC6nGxL9YuDx4GF/MhbItDNTbdLY3temc3O4I82lsK
AgdB9i0LqxtevHoTL+mBKtS7a0NeBxNoJvuJBwMg7ogur0J3g4mODR9G2fU85T9+zxJHWCR7c8By
Vh50wCekqfQAp1Ucv0mJe1mzB0hATh6snCGM3jLlTR/bxuqKJ6k6fTNbpG92yy/TnACNcnadG6Cb
X6rn3YP/szPyMdy7kXjUVTUdf3/pHQfYQFlnL1bnzX6BoeY0NhnJH33T+qHj1TvhTYWvRovCYhCK
VJ+Ypbxwg0/dxaM/E/pyRh2H5k9DGm4PkKV5l8P1xOQDT9ZUHhrRVSgFcnXTkjA/hV72qoDj3kqt
729OTukeCxTYGoPElWIQu/+dijmlKMnqZGFhU3weh0YxZYi4rr2+SI4xICgg6ctf/v71779ygZFh
sUV0XvbhNRvi2P/9owWoA8m7fm2sWn0SH9FtXHfYtrylQ9iYJ1mJ3K9gGZF9BkQpYER1Z9XUm3w6
2NWkRAU0xqhtKxB825HLaJsnATqEbCJFm9gmFAoTI4LfSYoZ/LgMSz6f440yZ/NMpdOAboPBGhTO
A/4l58HLiBfipvv5++fUw2rfJyzDHC4S5F0Ng5bYaR5mlea+qKOdYXbFph4q6zkiYhOaU7+xCIS5
91hCGbLexlk2IFp3ixNsVA79WR20Oi9PhDNxwE6kEw91VDzB+Fq21igSwy4KtsTjeGstYs+Q21b9
CHh3Mi3jpsnC9dE+crYjkW5iPtrR09yUJ640dUvmudvli/EvSdwHtgIktOhDsY9qTCD1bPW7gWFW
U+nVAzvFY2v3/QkC1WZOwuo9V+lBqo1lqucJPeJBjG6DO0jm27KsuYldK7s4KDkQf1bFNuqmR492
4cynEaNd8aurDPs1FeywzXHMrgjUK3/O9fYRaFDsF2P4U5dDAxuGfx1pZnwIcSqTyjF89cYcn8Cn
1o9xanyUU6xOXhc3jz2LZ+acUP0EitgeT6hOSer3zMPcWS/XvbhPknm8r9H7wfFEn2Zy5OTtjzkx
f1pYhZ8sSZAjSpN1WLOnaSd1gdheMx+q3DMZS+WpSbm6aECyMKq34eC8xwkz+spkOdoV6lowzTjO
FbqUmZitzGpugov0QIkyXExwbKtOpRhxK2MlUW5HSG5WY2qx2QaWBd1EfIgxCfeD6fLfjCkRq5lw
b8V6Z+g9BEW0WmPhAc7O4zMiaXOdNechStJnMJLnVpWsxlkXj4iOOCysLXnEiHhqkM5GKE8t3TUw
PMx8sjUf7cR6sXjqj7x2CvS2PQaI37PuWIspPlQMKZOtoyp9F0zT2UrwEbjo81bjrL48/pwwVBsP
AXEPiIl3TcvxhWjbjmQm4vqGKtDOk63hJaMnBFqsTnbjsPztUOHO1XRvuxTMYtb8Qk/sO7S62x7k
+F2L6AdMAyFIrTxYJCJxNHhwHghs741ga+JA9o0C2Qhc22NlMaUsy3sd2ahbteFD5uQwumvZUu+h
6usfcb+ySR2/tUS3tgpfkR6dDAtZfUlx50/wgDwcKpATUWTr0/Shp3pys3LCHjPyz24MAdBc6BbI
95JvpY+Gh3qGbFlZFQ7paou8xT3Y8VKz6Tsv6p1VBM6VVoTbEEWt3xwZUSowkmCSM+ET1rOAPIJH
G6bknTYb27AqO9/2+g9ZeA7b5uxXP4UXYSMLHinMCHABVkTixMorMHKhRIs7lt1j9nMGc66FkX4q
kIFGocQbW+IxGRVnWDeOd/GUnXpU623OY+lMPO0um0b0AcOT0bflhoQ6h7uFmTl7O7iuLhFB5WuS
RdgQPCzCaUQZkzYOmpKPBsM8PwNqCb19Xwg4wSKAUzEwozmbfnlTyoiaWXKuGy8SJjqK3LiBSFOd
e919MAdd803MAXcZjrIw9QiMNp6dzgr9oZTBrm6Te1BPchOb9nfPIbKJTIb5Q0O1NkE/s1Boc8O/
xZMmeE9kv52Y0louRG4RjChZxHyo7W5YelN1mrLh2sL8tptL7GX5/ZR+aXri7qjrxsfFgqY/9zz3
dwyuUZnO7KU9Miz1iE1mVc+nc6BMn2xScskcfEgCYX+PK/DkLnJKkQAWdKc7LIyg2mpor3YcQvZE
8jVV2cTEhhZqiVyoZIqEAvxi1Fk3Y6JBS1EnTBnE3bwiU4wfaT9EpKoXFa5HAkT0S5K6Z9Q5T8Qe
Ltw06yKrviZ3EBeL4nG2GiQ3lZo2WQFZgcT1YxiC2XI46nXWF6bAMzBATlgSuGGajjCRBUDHKucS
8Zpja9XWqqaYTCyt3DPle45zcZ3Gat6qHo9yUXq/EuwC/UQAm97m4a54ckyCH6PO/AiJ9F7VKCr8
IOE4DZc4lpZUpclwDwAG1qlSzp0+I9bFfwL1iRYzm6unMOWnDQjKqixc+V4Ou4iIc7SbEgmq3Rzy
XPU74mifCy3wHslIxaWrt+i7wwGuERwmN/8aZtDHbegSDR8xtsOGgfQw7fdLT5RowGEG3eHNT/iQ
4KdnKKxBtYtIv5h5hJGEaivLCJBycXnbYYC4JJ6Pdg2PX1bjXaM4/zFAlTt0u59FWGTrAi8iIMr8
mKE4YeQCJ4Lp6XfMbIF1rQT/PC4LcvdEssDMbWBBQxB4FKtFgLXTTa38BLDxsJAySPF9nUsHzQUS
cmuUoY+wvdhN6JV81yJ0JxHFuc0YxOYo3aB90kwRgLBjm8QwsDNOkaohJg5cjTRUPJPoEZCHoKNo
4JWOSNaWROAz238gmOLVImDYd3OA9TifR0zt449aF2RaqXqfOgjpZ1bHfuteJNp8tBsscgx5C8Ht
r4qZEtu2WBK5JeIvhnYZnEyKO1DMI2qDNU9Iu+7wUSHTMheo7qlsZ46IIiWSLcn3aplHBHbU+Cle
pZjVFLloCG/Hoj6DUYKIAXk+VSm2hoH3TC4SGoAtSIikuRJNWBysTr4zFIDrN3+0wAV3BG6ikAw1
8NI4f+tFY0G0OiK2ud8UM+EPMkhvQNg2Vc+2PAzX+VBi9pjlA2IepjrUcevRLKTvmlAZRxnTKtcG
Z6MhYYqFPcQr2JEM7QB9jwauP53XIG9zBt+gfjdmDsGt5CwtIlZ9GczWQiOibnDHO5gh2S7KadFp
n1H+T5Cb9Ib3YIrfGnSTSlVfHbHQqx6Zpq3QhFpRiSqJCn3Eb7PXrHbvesO70vw0lL+mOAdUigEH
KzUw9H3ZiBJp+6MzI9fThmQEYWjsgYXhiLZddE2Due/la2amxGCXOT+NCxBWp34FU7pGyq1W7uQF
WzsRO5PBws2ppocwwUvo4k31c5sjwSwS6c8BZ9mAd7BP8L/XkNtxxuJtY8QuSb+Rrk6oQDICSiHS
BskBd7etdfu0pWfB0MU9JnSwhWOf+kZlb/SicdHQBdjMArlHTXlv2xETSNYNsVsHh8UNDMEgex4M
Zwv6HgRiZlU7RFyAWyJy5JG+GvpQnZt2ZxpGux1yXvUx93yagvbIaMg+MxZuFAcprjFEmCnTYEH+
QudGIHWN8XXyuOCrgtcOkNUK3SXiiRJbQ+XEsLlmrhTTPs0CyaNu9d2mMaiM0t5EWEZZOxh8Klys
0saSxW6KEiBarIj0XJ5Ku8CfAbznw8zVUZjZR4EKalsWpMIS68SjUotzJEo/V+wcXPsRETTxh66O
4NJF3BhEa7OdN5FcDjSG5gLO5IAjdN3kwMWTV1tGX7rm9OA9uqd8ch67vn7BdASDWqG4pknyCUg2
tnJ2DJgPmD3MkKshOAvuh60bjHcuLOs7sQSFTLIogcXpXyajL79uDOI+CAxYI0ZBLyLSxw4qPcWp
jV3X086YfxN6VWx3BbY7PAvpphngAUsi/cA8Tz4stYnDP6TXwvcakIyzamHk+90IaC8v6pObmM9a
hFInqwDPpYNTnHOMD1NfmL6h9UTAOxhPVMQZ5wqDz9DUH9sxStd2iMgbra6GuJU7NSeYhLy8dM1z
StSizu/R1LPlJd0hApkfSQJq8EOmfpvT6tZqRT1rExngaHcQsDF7kDU4mIk6lIswf6asPmEoubQ6
wlpPWoplDv91PDTzRo7zJtfDC5U+40CsFbAOAqaGWK+ITQURzk0IobayGOCAVqmY66K4iTubVjZC
jDa91+5w1SumKyEzXSYxCFKn8R6WyyGWOo4AjYw36s0JRm+GNBN1oTgTGn1kSSA50tJ25xIDCVsg
htrOZmpr2LO4MMbf0M4+eYY7M0/jLuFRqmttxzKN/BqHKQn9XrvkBtBcNAkEZDe0D0Vml2T8QJNr
G1bXmCSKI7YXUCUhB2AzeHd4Dpq7oSd+SST9ws6mFTODcZOUruuneuNtM1iYOnHEB9HV77g0o/No
9ftURvuA6JpdrEWI4lNEqlOeHBo80aFRv3dgKw5Gh+qusnM+9EvcnWYcaCOnF6sR0ncqw1pL2kvc
PAMysVC70l7Gd6kso61oMagrZ4P/3riYRbovvQm8IVB5iI7ZdbSv6TzKVd9236ENuruzo4sk+rmX
w5eGzI3mwNcrsMbuxXO5/CJVfrY6DigkwRcKDQRTJZzQc9Qjw62rTyeNptW4JVkbOHy7AXz8Y5z4
W1aW37lQ5d1+2PcTJ7VdPvW1/EE1dkvpPbnYVWb/Ctq7iM3Ae8UD3lqg7EL1giABv1roQOvB59Ev
P2Q9Fk+seNATYOqzhwmbqj4bXMrOezKlxP4Y9Mcy+dXnRNfV5smAPBkUlyqQGzVljJVxejqGWqmK
2aT9oxrEV6sM1pYIgGF0lMxri9v0A7xpvc6z8RUiqr2mZHjqWtoWOe3NCWo5XfzkE3XlJ9RlKzvn
x0w942ckUGt4xhMjMJ47znGVk2WH73A9aFG+wX/yniQEvg0tl1BX2/409cZaOVWAAH9Xp/pzRzzp
WurLByO+F1dVFtUhCDBwqIxgTyvJiJTt7rUcYA8qe2cAWtF5idwmrpL7oNYfs7R4yZyFiT9WF+Ja
23XjkttmJ7QVPez2lQ4MnIBsWER19+LEOePfXC2Xn+BcUY9BkTZnaaLiNHpCBxzkx0RKsUMxrHbb
a5m5JhTlMJCmQotnfHuxbSwDFxATju/AiUlZqLXNqLP+StkPCwd2EaUf8X/hpvNsbIWj+KLWGbdN
9MU6aWMNrrh3frRymbTATdlHjOX9CYogYDp9HTbUpZqz3K/JhRSJGH8ZO7iC22U1egGn/W87r4fY
Ms7LX90c7O2xPWuEWiSDfOmYn/P9QKYi5s4mUC1wOarBHESA3ce8DC9BBDRb5wB7qOpA+tF10sv+
DMxR7mp+bzeZW37aHKGu4etx/TEEGk4+t73XW0yfo8h+DTrjBD39DGhPKc7Ht4r+dOW2NlMM9vSb
oBX53cCA3PdwqyddPJ5/e+NDm6a8tGbW8uZ0zNtAew2sdOtYLTVYoMUHaQ+vYlBHz5mqlVZGeC9T
RsAIU28QwastAHSoA7JfYvei4tSqZ+7y8K4t3S0ms9Tpvro2fgYTkd70gv4qBMpQt8Owm82XAmDv
vR5NyEBVwyXZ8ppkESysYcLjibyWoZlBBnVN+xqo6Z5pdrybo0/RME/tG6RDEwJJcIEvDizcnRmg
NGdhzENmtvUJMZufy3zjqo0dd8OXTlqgxQgEBbMHQ66JHgOTDw7Kd4X9s3QfHSf72aKFnOtsfkuy
4GinMxT0AfHoAWIOh2fnnEYzeRsn3O1d89hlUvexZ23LuNauYsZ32/aU4WIKbq3Zq2NTFrfSZAHg
tVA2U+S0fErXUPeHQzSOO2FA9m1aixFBWeZbOMl4KeeBTjDtD6hHEr+W9HyWI/ALlhHOu5ypnzFc
lAO+rn92ynLYGulMPqoNbqILPSYLLsUSoHLQd86KEwvgGyMVt0d1wcrYh7CweOo+lz1jIN6ssIrv
TAFUcwrb7Sy019oZg1VqZkuZaProdr67CChXPmnPZgHDoVchGDIGl0VBi1Bk1n2jna0e2EOvE/gI
jqQadchhzqYK3C1GE0APi5/bofXInfAp6IO3zImWijn4DhnLDCb3PG7LVaNxskgqVd14yJV8K8XM
XZSKcd12DaJ7WVEAQJzIGJ8FntxORoPS5iGAOL8hd4oHQc23iZRoipcEExS1P9+xRxxywQtxK1Pk
xih63jCMl6V9BomDEavG7tJZTLHm4o5ku8GHQywZSRAiSPpmqnc/srp5SV3sC1Xb7lpGR3DQzHY3
xNW1yMgyxgjmxwFOl1xRnRDueFQqecI7dqMmXQfo9le1LoNtx75uSxZHsfRPVgpFxDRJRpBgD6IB
p2hByjLlCDEeHs7JtWk5sNyTgp2n6EtwDtD+ZCdw6oDJWvWpNdwjBGY6Bl86NSc0kS4zmYJDF0RR
eiJc7FIWOGh1yHqjo6zVOIKGYNkLrIR1YTCS7UUc+kAucugoYrP1JVbpNYqcByfwjLuSkQRjiT5h
MFtSZCbECXoDuFzDfEQAER5yYIlYisInj2bMlxLr3jwhFhQs+YwOU2BcQtnOLGKsEOLw+RX4/lrH
58eEbMQxf8Z8tdMgu/l4dPnMu+V4rYoWckZwm52KF6nOt0mVopJhXO2RgfmqbXFG5T4zP6ONnDXt
yK2FlGeb3TdHg4MLEzSKYqRF2ILxRiILg0Ky6TdJcsTRXJxHkmhik1GS/jQ5xi4inZXSTKTE1/Tv
2axOMquDe2jceTJ5Jwah4NrFHPgl15UgaSkI5kP8ZVaZsatk+W2rBQCh6cGmHsOHniOxzdivek5G
hFK3tC62vo9cqlcQ1SvEbO4OwybnZn4wgDXBDYV+yy2s48YH8TusB3xLWUwrNkYdKbIVJA2M7PTG
uSJue656ug52KcGVlJwv1bAvc0rGaIWNJCAL52mHFvsj0YtNP7Dtc2XdHbI5PbZTlm9sHofD2I+H
chbmIRFx8BsRUWLqcpyQImUa6f3Nz17r+aDp2UtgE8LExG8ghdNW7b4u+E6m7gcKOMVcwsNmqffP
EZ8MaVDlOeZknvGznEBBpqAh2Ey/RHl9rVtSpgf0xTuksy2yzdHze9SzJGliJxtjVoQOB03qmJew
NJba+F1aWrFX16BLk93EjGs1ds0TFb/goiaep2xtyDYCPVUlHIsF08gfVsCM0r17ACotNpqTQy+5
waaN5CoCeUNKqekxMrA0ZMOdeCzICnaw5//+/3GuqWLayG+a5hXMFJ2YqKAusD5CE9sd5NTYO6/I
HmWUPKSE1VMysR1ly0I0bmVsDI/Y1Jks4ZRxlrsAGRK0Fgmr9B5ZDuSIlj6oJDowiNNDm79SQRXH
flCHXOgj5gCGDrNLoOgA8rKePyUkRkzLFO3ziiXOKsxF/oZ/86ClGNSDr1p554zm0bDDHxFQHxCo
ZHvZyA9i7j2/R1m8ZYsdAARAohtUgicyp1ARv2i5/dZggs8oBARdbb8loWGjG0Tl0fWzvB/DbGcL
XnQ9DrbeAgz17McoZyBkOxX8JnR8IPDaO73nJp+Qg7Su9tQFQbZxPZB6kwuxgg618KusAS9TM0pb
0N8hW0WPiTT/+hv5mOUG6/gMiExpG/AMlA8x1An2vfvmqUqj6mxW3j7NmsbPsPWR7CA5TD5VVlzd
kbDwQg00W2iKsYLxaWOEufEkn5S0jVBrFKO9kxFspMzQToP7Vrd1eDIBOoEbwA2f1v19NqDj8Oyf
JF9CF21IcfPwVJFQi6zUPWSNrZ+lnr+QMW36sXRxMwFzuwgvfIgaJhy4jPW3xMwh6Zl3hMyWO69j
41tdBXXXopgmoiAof6aFDyvqtdWQpHRUHjB5D1Cxjnoqk1NPnx71X6EMKeQCBHBxxF+1C8oB3KGH
8RAqBfnnBbCiujnBfux8HS/SYkpcS5gkTeRG+2gJlGTrsa69RbUeK6CE8m6syS8M++Ha6FARHTuf
t86oGaAeg2PVD81eFCOrTBQA/4+p89qNW1m77RMRYCySt52zWq1k+YawHBiKqUgW09OfQS1s/Odi
NyzDe9lSN6u+MOeYjvdUdhM0HBjfqyCmnpJgoJ5HHCUBxz0LYpNIBuyLSRNHW2cct7rzz7Yfngpt
rareRhjhtrBOmR3PVbc2YAIigtvVReUQE0E0SRDjhWOJKdZ9yUTYCmh6TZdgMBmY5bOFRAdheQmo
W0DJrStj1xi0HTJ3kq2bhFcsRlzrRjxvUgKn2tZXKw3b9FgGn4oVI0F9/hGW8wJpSohWIyJTzMa/
PEvvFjbegQ/2zlQt2m/2bCAQeDaAFDA+c1bdCJB5tj11ZF8PnGAe+SEGKOLwu3VkbsrxJ8dVsO5z
+xmQKveAlHKXV56zwUZtX1tyd2UOnJ7/aS87DF6a09dSBjgm414RcbVn1LRtR5LDNMoLYWHjjklC
tGnfpky8TmH+NVkx0YHauzpM8jbInFBLMSNe98tU1pBkR/KDHf2gOybe9GYC/2lYzck4ZS4ehJB7
toRIVas8M75KC4BFnQg2sbR0icJ+KKegZR51GmWKIiInu8uLRryu3Z29MUQBlf2CAvsUMnZiRBMz
rbXZPevqUbn62mqZbhxTIT7JmZwK8wsz432qDKiJdHwIi2kHTafGQz6RJWLq6+xSh8ZhcyMK/Wxm
+uQnLusrzFcXw4uA+noPh9irSgrKLjH/0LzRVWKSMP8Dc+QYNVsNEGLlEj52LQlqIGjaJqpkaVW7
Vr533XxTuYJVwEzKHhqQzadWJ+8cE9C5G3tLMMx4KtuUDN8Oe8BoclilGktfc3Wh4ecja9s2a7jG
pmtn1Z+pgbcpL2roO8Pr3OPPdnFZ6CkLj0L6f5QL84UA02FF2DFcG6DPawQiLcow/SHsiU5Vcf9m
aUBsdTMuXCv0NTCDj6XJWDyV8IsSvFlIK5EXG+7D8y65D9ZqmiOGv7U+EGV3AHfMmYRs60D/u47Q
mi3G5nY7gONhV1k0IBE6tXLT6u4RIwSH6hfFGbgOURNUGIKJ8Sm6VvECd7Nms94VLt7CxNgZrik2
TTnhQnXtv7lIjQNxNibkjc9BLdqzZXKK8rvcunRPGlFeiQ6Gy6hkI13Av2h94459fy9GZJDJjM1E
co8hIYD+Oq4YNxrn1m1A28LdNRe2aOEHx2kWjE/QwaTelCMFio5pPGzKmC3bFFOfFWGXoLX0wJUd
ghypYqGM33h7CLAgSGLMvDPDHYI/yZiHz+qTCjZUTxZjzygtw7WuvHqXMRw4Eyf0zptfMv0y4Wn2
7mPwxMoqR0AaBT5lD+kD7ccmijh5M2gDK2vMAa+MItqwDMfEo0LW5ykPKSbMYrh6GjkAcKsita6c
x9NGIc7kGYCb4H90GLejIHaOCaHLlAUZiWsKwPFQUAEmL4Eb15ugLn8HhXdPaxefX8vSSU0IkaRz
U0b23Hek2IQDGEJUQNEqN2a5Z8QDbuJf1JbizkTWUv4eByb5ERTSHRNhawGlFOu5jTz8xYUHzItd
c8HN0SUk6BgZjpcJQp49ooeyIwJ4KaEumTdkG/hgOzq4V6sIfs06/8sKBie7Qbxf3OUbVNwn+qjF
IOr4azMu/6hGvPoj6Qq+wweQpec+SX5BfA55gEw2+XkAP8uPCasRzjawGMvNRf3EGLyfPLVv8gJt
j0OOmCPHbvtXAz/zyxZMiLDYVgTw4HWACxSOO0/IzDAiNBuumpAExeVxdZXibWOkJmDsIT/nDu2j
dbdEzbhp+yZiLEg+flymLGiVhug5sy3UVktx6gZfDRztZGlXQxTUW1/jEjebs5zzf4Rb+bt26HZz
d27Jq09qJNNIXP6UGvp+339SmCFRGgbs8BCmYvjtDGqexyz7ipdZAddRvpoi09tEjWLzEt7slL4V
2Q97HwJVt0TFZ0z+6w/JmNGM3HKHXZ68mxg7pUN+Xdm5aBTsqji4/UfUpNGSwVytZEX0axqWh9yp
zmNKWVqwQIIdA8omJn+m0PZFiuFRmb6GxNNMq0qrzylkHVVPxrhywu5i4J1oDeaehkPh04t3xZKc
FdkPmfyzuzE+DIDyGWR/kWddraWPucLxo988iOTTpSRLhvkS4IfSZWVM8h95QsYmqcS+cPunKjA2
yG7PRk449+jpB1cGBx0W16x1rY2ond+Tn6BqCXigexToo0tKd300+mX3rOe3okvIoVVAEUiF/4Hj
jqyEpqMqs4DtBM+dnfzV8KFmPCwoUfx/pb+CqCgZzpNPmLsVWgWbdn7kctiw9oWQsgyRzfK3Wz43
74X7FzHTWzOYFzEw48CYjtA4iH+x0hvCBB1tpn9OXUipOuZI7ZVMEb+HUMaID+hQ6mEmdsBiOAJN
rTwzgtrGEQnzXeP9AqEFzCZAfDmRNRcY6bVYBuJdmVm7odMN79L4Dzs9qrhI/gjyWBx2/sw/2Bub
kEYJU3eovgLX/GybGKItaTPmVIfbJd0X0Iz4kiyPdr2YP2aFTmBkymUUKGCbMauokKxfeoQTgRTR
avzm6NWorhgD1UzBkvdINzsL5dPG4PlsI9Yvehrfdc8aDWtJu30gcf4B9j5c5Z4vd2pEu+ePjF0n
0z0xi09vaWY8bPKGPB5ooGA6+vjeh+P4f7G68WeuYetZGRwUUzd/2f6/81PLNx36GyC8BF5bUKFX
nllF2BoKa70e32snfAKJc0t8CWo/ZHxX1t6xciybpSAfQAdY2n4WNLSseOsNx+7JiFlyUbfaFDMV
6wCgjcXckzwgM+BFfCKSsO43aeBq0N5wIFr+PRSHCYFy4gcOTrkeOf2q3nwtm+oPPFTWFHHw3Ni0
6Toc3pejdgVUwpHLMsLjVmS34/jdh+2C2bGC7m6SaRRUD7tjvqaLEpI2ZtKo13/mhqYL+k+1Vxw1
1wogwjz7hJYbLsGBjuZiBd4ZVcCue33Lgvgfmc5fTAsfgwYGHy/a4saBEmAUDkjwq+lky2g4kpvJ
E2RVCDKER2RJsgNx1lXuFxTmoRLc3H77zEaLaCA9AMQE4y7iS4BrOqInR4pNeydB0UVD+eb7491u
SR1ZUsuaJj0PGsV1CfxyI8x8kxM+jkGyKMuXoLJ8ps4zfc/E0x+pczZPaGScrevzHaiCY1WpSxnH
i9gyXzKCu0MTy3PYUBTXIODtWg3Iyugpoc+FqxAaBVKCuzkhrWH9fDL52c+FOJlijHcwLJiyQyti
bKPe2sb5QgXG0ZqQMjc1JfvXgq2RYBcRhZxraVZsWAUxOjWgUY0tmJIiVZcetVxHSNcReteyImIF
01jPoyTmIiRKbQ9MY0vOqN7HlP8kF4pHUmJsJ0eZNbTw7yXae9fFLO+GZBs4oSLAACxkMfNY9+JL
dYp+YmyQ5SnrFacAVQbIGjzHDyxZDwCJM/V7wxRxfo1sZ9vXkKnskekJLqXrwA55ifIkO7hi1KAA
tag5EbthnG9pnb1Xcst+ND/i59nPbN3OTWCfyLOBoohPgVqFy1UE6lx02WYy8OxmI5ZjDFTputUz
uct+3pyrEnmsNvqnGln/DtE4x59xahXVk2dOrzbvi+mTk8yzZK0r4uxvix668lG+Nip8mgODIoZ7
sKeDmhIE/VzbretoPP+sg2wayrDUX5Yzi/0QyHI9Tsjie6pQrvbcRHc9xSYowuCnApGxzoySsbes
vLXhIwfILGJAmDOdhGdesfoysGZ3r8ICCkTyJRzkLfXSWDV2d+8smq6A9eQKF3e5KVq2Vl198Z3x
0/bH4UDS4LGPO5KePfVDRcVN5GG8Jc6BunlHsedP1rV2e+IFjQwjYWZtsymXa6QiIyaV5me9KPvR
+K51ErvggtqazGGMxwGxquG0tediOoFSd51y2PUZP2isBnfRiH7BM7Ybp/zT4u7BvlS8ecH80g4K
AWDAXzybDZEvNjMh7R/7aTjQQb92rv0yE/qyniWFTtV1H90UQqJsyNDEz8GVsI0G6z3x+o9eKdZ2
JhHBsUEOm2C/1PcxQD7/3beLf4k7fzIjT8hg7W45EZEQitacFFDELCLtAj6QBDnzJiiU7x7xlhFF
29qElpOp5hQ1+sODYXxFFRFCk2buEfj92nKrQ1XMDrA5Fxje3KbrpE0fgCx5D/xpG+QmdSoe0YAS
AkYOTApO+lVNdUBJNn5QSWEY4yKrY27T3kS8nWGc25fjhEzS+sfijWMqlQi13I/RakhidiCkyuFh
pQw7GReVl8IJD0N4Mxp2XELjvjO/QDg/C+lCpx2YMvbkFcIUmSBJNM02qioDvIjxIXA37Vy/+goT
ymvYTdckUEdVOe4lZJhy8EZW/wD1AHGQ1NoGsK19FVLku9BUkdl3jUYkWIg1WAEqDcEHCGqH5WcW
0Se0qho7P0NhqHKlEBaTLKyBHVIiytWZRBCEBLExsH1CYwJKz/ntdMEtg0w4CIKMXLYdJapQJJYI
0ZCebnxFoVyRPLjPl1sbV6HE6E6EYh3A2TJgFnP3MHOf23ARH9/Z3qSriNndGjLDLjRsclesBc+r
f494WHelUX85Bfz2/J/wXbk2W5inTQTGMaxTY5v5iWauT+m0lM+FQa9kjGwydJaeghqmsSYvdR+7
v7GxGNeiHa8T/fsBvf4bixsWS/62I1kTz+U9Gdpb0nlUgea6LsYb5pT8Wc7pMww59+TU2QspOGM4
Pnw9VXRA6TmRE8y5MtrTM/hHsLU/BsQtx5EoiKKRxI8ARFdNYu7QW/hns8qi/eS2xqpaJD2G8yHt
pNxTbu7rktT2HvMdO+W8peWtvVuOsHHryeStFzLkXGUm4717uML2ec55HabxOoiHGOfc+JQi7eQw
qr96FJpdzOMo5k0TIaz0RHZIY6vfuNgUQdOTPx6kxaNIPHbBGVa2xP+Z5c7BlcXEIAi51xQQ6DOQ
xQCf6QtubSSC/hzn8WlgmL589h9uGqfPTIJ4/oJjOV5SQcSyD+QzWuK9dfY+zulCXVplNoj0WAcX
Z0RclQfVse+R2bC03CZJry9B0QKWKuAU4GRDaOqvg5ZIEtfK45cYPfkkpo0ZwYFj1M/wPSlOU/WW
ztpg1Sc2QZmoy7Rw63TibAzCtTBsP9WRVe5dj++1M8/oe8qtIF+JOZ/cpi3JydXMOHasiyNBMQf+
DE1kBuGngueyiRZ1sRqVu8stLvssCK6Kan2RxbinelkL1L1+lgvJiWXqsi1V0BPHaQXiwluR6pSC
Lt0grrCpXcn40jr6WaL/WbuG+MT0EiIaH8N/vlc47x3rNSfzN2qYvH2ukQ+k80QWQHovTJfpTpMS
qV4MT6P2VqND/kdPLtcu9OOXIpfi6NTUN5XzS6YB4wYATTvLhc066fRY4BXdZiQCj1212Tf4Bshx
UiBtHa1WBj2GNHcFrE2DoIp8DlNux2zZV/KGBYIfNHYw61bVv8zB+5M7mJYzRqRG5OZn/k1oKz27
PAgm+DT5GFLISWpH89Da5IugPFlSbX4r3OrHsXG2MXjBZYL5G+fEo6PC27VcrcCSg5Vn6F+1v5n7
Zbfe+C2y5tHa9qGBdnikQLaYkaym4pU9Gj79ZZeppuYLpCFi0BBtiaOoThagSAdfa21NX3DSslWK
NwrgR0O+RTQRANmUiLoaKJR4NCJdIzTxzIPHpV2Rf0ERbhlbcs+adTazZ8wqyjMvT6NzQaWJJR8J
cEKWt9XRgYVMYBETOqCxiRjAGr8K2xrpIByXnVHNu7nlZqg7hV2pzXvWZkKuK5LQPIeSykZvapvV
L/42NwZIGRO+HsXjwQxbHDrTQLfI37aynPSKtyWv0TTa0v5jxIq4aAJtOHT4rM1707lXTPuYL5Gx
i4Zi2NU6edON+JdIdUeAYY4ZInmjb25zAj2AU8EYEJiG41kN9BBpgxEJembLWkMk0mSv0xEVZH/W
PR8ekz82Z/piRfoyGYST5Ibp8vZRismuAb648PHC9MpI2Uc3pSfudJSN46tFrbdGzp9ANlIPm3XD
PnLJRMeY+Yo7729GHPvRxTdFL2zvyX/qdwxTcR8OQwA0ntgOxv8HHA+fpChALvUCoDCSMQgYZkuB
jkzkLbZY2Y4yuVtG7LkHA+Yl03Bco7MbiFUomKrItkmeSsFVI+Nw7/UV72soy+cB9m3W9eZXT6PJ
8Cg5oTYBXa8jBLyueh6iIKB6ks+V212jcVLnOuramgtmetWuMtjuMx9hVXviilUHIzLwlKATmqzu
nAOIPUHmYYMU23OJQ68jMKwZoQSXXfa3kH569MIZsMscyoPjIS8ou/5B19MgCxjIICC87qcCA7MC
mDw+CczpN9k5P13W4mV+4bOcHwPZ/EYXGB8nb7x4UWgAUsu/ajFiqVm+6j3Cjz07PFeyNq+klcW7
nsl2xGLl0GFoV+OAaHKJiVANY5wEwe2WCQgKRZlN2342ylNXVa2NkjPOD0jiwx1bjGkNB6u6OcvL
9696i+icpo9AG//v9xvDLfYY8QHIXOmy2hclsPjMKPjXgHnWFiKchzuiJAKmu297Fy1/Z8d75slA
y6CWHfOuSfYqpHpAhY5FFSTEprBsOHylF2B95c/hPGLjIrNfbejZW0p+MjgYkq6w2wS4FNPoYAK2
Po3BeISQsOF5Lr5Q/XPWIYCTRilep2JGL+8s/Xfre692Gf5s0nSpf+z53clZGJiWTG9uWc/vJafb
kBbdIx188WYHZOMi5WO9mT47YDm+/y9VYAWXYQLtDAViesA02NvgAE++hwrRakrn7f/7kmvvZij/
vdF2/1w0Rye2yoe3vCDoqI6Ifb5MhBLOpAH9m0F1dqZh38MjAyoUnmEpxjdddP6tJ6zq1ozRDq6b
OEdl6B6lbb4WcnbEKimC05CUaPFnPyeHCxalIhGZoAjvzBPPD3bk3E1z3z//38vYy+DcZwGiLj+d
t3gmmFEGbnfElOc+SklIseWLQ6gKe01aynBIRZm/1bjbZTQ6j3Ew8zeAKjdXknAWBnlyE3b/rght
WQtTW4emM8aHB4nluSRnYprHRzt5+dotRrLK7My/GnaFpRczR9sHj9orYB8zfv5j8fQGIDhPLniZ
o5zB6/nQQHcz5N4tNK7o4C1SJh/dyLajOjlkuVSfdcZFGDTFBwazE2E88BgxemyKJLU+U8ziq6qE
vl1iMyWOHJxuTJAojLz2OXeC398MDQR6i833LZUVRlUgBT5GYkb/U4jkUtpeeVCJRfZu55qX75eO
D9F/v/r+0mIFsMROHyyGYQdjCEOkUCiRw4I44SlZkszYdnlIHzbEMnjI98gYwxphIqYRw7utGgJ+
uaSPwu22ia71uXA8df2/Fz/iQ12q5fstjwTBWmhE/vcSL/LUITSvxAYax/LbIo8ylqTJAZqBcB2S
ApadkrtYLPOh6y5olrYaaclNpnr5duuziFk5rswKI5EXohhHGpUnF1G0BKnY8cF1FIA8eNnB9vuX
fVquC/y0awD+Ic96JScOQS4IDxxLW7fPU478rqyn4jQsnBZDRF9QhOq95QbWGaatdc6MH3YNOWEb
9kSAcbEDFZ+n7pmGDR1LtsCCkFTVF1idU1SWG1LoGUqPNrBWj+xK32F2NrNzsLhtvjcJKu1OBW7l
nZnXF4T1+q/teFe/cMVzZc4/KnuCHRin5iPgfEOeHmyLETaa7d2gnOXvfHMaS8Y4XDxmuUXmflhS
m3hWc+wShkZ3rJicBmX4axySlGAT6bJcmFgVRvauL9Pp2GMhoGxIaGOKulpcLEdQP8jtRst9qgl6
P9gFlXiBrW/tlwX6u+Xn8P0Sm0hwtBp3rWtSfjBaP/e2uKKot4+QYJfTkRltmmLPs6yZWBz8KjvZ
ff53WBDeBJWECGg3y9/ZwDAnWCgwCkXBxpzhJ3+/88DeNSkUJGS5joPAHyuROrO7atqD3VjvEmcS
yy+nuLNodEleiWoqIqE2cnTwiMvymhlZsg3GZDyb+G7WwzJxbVnPIjUJz2h9ozPMW6TZWTluMuLf
Zy31AwE5IdjKix8o5o6k43KBh3NB6jv59qHhp2cDVcWg/ZRQw30tbqKxYA5/vwxV/ZT6FfLhckAC
oO4DM5B71swm8+yUFIB5/hS1cA6dF5V7m9KPSZl/L1rSgQZTk/8SzfUFGByhfGo8ZrUDVZnx2Cm2
DYLlTaTPubJOg+OY7xu36LxznCoybchMvIxVo5Arup+yHhgQCmdg7yReGxH3bzUAy42YqSs71/mA
vYZXkCvVLT1Idyw/XyyPtRGbhbQz9LsvGfcOfYHmJS9+OKMjNm1b50evy95TZwYBMdkvjTWkt5wP
UQzv5WvO3XvGuPYYW2x3AjnIDzLakq0xAfdFJgd1b87PzkzcRCIDbL0QdlCa82WgAqJyh+7gjs66
ArZyHGZ6IOTunNqkWa01kQVlNJFp6/vevVLkCE5DS9hNReasRgl+yxF53jCR8G/R5h8QVvMWGwJC
F1qEDStzMPZJjS7JJ/r8G8ckIaHeGevhKGXQtZ+9yXtt0lEQg4Vtq5gKeVFGQYRy6lMqFePZBcC1
5XFkqZV1000G75gXh2tpesY6H5CJFtKwyPdjupq8d2ZlXClE+1fH0DTV9XM/BfaWgRG1iUigiQty
PQ6jBkz9/bG38pmA+aD75Rmd9+JmfwZN8esxmK4RXUD3wStnI4TknEiwyRUZjW6VXdUCeMCHap//
O3wk+AW94IoYHL4ydGWUGA0tapyEmD4CuhjDgByPq+mnQPJhO2G+bZZWYiRVhpW/lZ74aOZEB8Sa
IKhhOCaFNO+AHP9YObKsOnasS5NWJhVj473YSl4TnNcIs8A2uFhXfeXh9ghHeQIbUN7nLMm3Bgob
lP4YDTyr++fXMHA7vsvrZJbFVUOMODSF8+htbEdtU+IXqvoIrr5zTMnyW2zIDPJ6YCYiMKHDVB5l
fBliohXpdkix/pMYN62wkBEKt1DDoqB/OOaAD14V8zkSk7PHPFlQpfnOlgMbhqGGxN0nUGoTZyqX
w4ExqAk4eXSpwDIRIZlo69+tzSUf0wR8n1Cas3BHBfzPttJwk2QBuBK4qlyFQXS0ktJY4ziaKYoH
DBBTixE7ST8BTg4vVcwAm+LPP/r0J0SLORbMB16MIltWwpzQ2aNHlPQUtCENF0efETo5TnHL21h5
bp7GnAl5DVVtTABXWIwEvw//KZnl2mt5DoIcqUUcauv8/TLagBb7sCgZwoSUydJK2dM35D4m7kCS
ho05rEk4Q0IPOlLSoWUObOuUsEoknG6cL8PyQpRae+oYdXrk5uJZ9/yJiFNGetLJboLZnTCoiWI2
Q09c9O1qNEVzqrPiRw6j7Iq7pDyVaH1WLSnmPKRJwaxO9VyyS3wDbr993rbzbaqWMpooSWA/4b6K
Lfe/3qflvXwrgV8spsZ34AbetbdE+0zAXSOo/r6PnDFpT57ugIpb+VM0Rd3RcwYGg0kz3kDHoyfm
KNp3XRDsDXSv5mqZHjMOYxUTFXKjpTUddFxfFHqABxJwY13zp/bxAuptylLsSyVWORGVCOGz7hKO
YqAXy18KDh4w9P3wTkGjdjkwfKZTApZOP10wuxj7Omq9HQYQ/9EHHBCzXHp6L6XZBMwrhJ3ubZLP
u6g/uE2fPCBtk3OOu7jK/PWs0ubSgkLeOQv94r9/+ZgOP8flBES+e589mxpzosEBHZEA2llKPAN5
sMowuZVNTdzh8shYGDkO+fKlk/fJfjJStUZqEp35hUKzTkKNKjOwF6iaLa/VVHwV7DKCFuKqYyiY
mjYyjXjeiyXEC+ezvLD2zI6xKj8ql0HlmATOKStEduG/SPuravdm+nm0gd06YgYiMRKn3AG3YE7r
DwYnmFDO19EcXzMIXqHIL/3wOczaf/Iq5hcmk8oYox5ZrVQFvl1bm8zv/Gs0uOUpMe23JrNPgzGa
HwOCql2n3RdMtM2Ty6TaFgLMF1UpKG7wNoJgkY1S1aLixStSoEC24FoX8wTDKcznQ2AqnlQeWAaC
2Xj5/lWbXEbxtXiBZhGnT7i+xN2iLL0LiapPlWdAthYyn//9NvI4wExg14h2po0fvW0mm+Kk814S
d+ZVm8k09mYqnJvoWIzRKTjEdYTO3SIndKI5uzJF27cqA2y7cEuwIERnv9EH128oeWBbbMq+keD1
Ynk10AhynG1mZxKvMF2DM6YfQheZY39Ovb/hrtsWYSmeA6bSe91hFmgEOQY4X6LL5Gl1tuemvwdZ
VRwDavmV1cf9/ftFWc41Nou/Zj4/u4XPzpviMrTGew4m/dxDil0HHkqbkGTTVHTnKvPKc5Pp8NkT
w+77MhhmBUv/+ynTlfsDttmTbfBxsDopX5Xn82bEdrBBC0wwUKXl0Qk9bzMCgELXPEEnavQ6ABV7
tnUOWYdkmu2M9+lc1RYr87Cl+IOeh1zSLh9ZNRufTD/ZWXgi3otyztZRgZlKNdnipGri2/eLcKz4
1sUuFH7ZHFm6ErxQN9BdsgHuZ+qMiDXszHjmyaOWkNEjtJDoWRqtb+XPioUhnulMWfPGiENjC5lY
Phz3NQcYh8KbiEyQfZeOLSmBPgHDlFpJSmjpWmdtsfLJLO7qhqHTlBFpvUsmQ+x8Du1Vsnym8cAC
bgCBsRWUHURgtac5HfPLuLwInX9yKIxcOak8136ldmE9Y+5Gh/EdZwEgnBXpGLS7etAhcXvTs2it
6KxtOkAX6fWpxXu6Spe/yVlEeMpXP0tAc2fP0clLitt8rewiOfR9D8gG8dQeyRDKXNPHx86oaeeD
AEL66uT3Qbi3Ps69rZeE066J2vxOsM3tGwQl+1Hv0t6czqlGtFWlrr/vJDsBkbcw1hrSj7Ua4qPn
1QG6CrLcii6vzojE4k0fkvRr0Dutat31u5rJaVnZxa0gAPoZ21O9X9AwSIfsK7khz4x42hdnZpaR
ZvlfSt/hU+JNGow8B4hHLsxCUzKsid6LzJ+TNYT/SPtqLl2ifBwX7K3Y787HMkJpVjRWsrGmQN3d
1vT3Jv7MUyMSYBdT7DB5X2LMy+KpjLxgA64dYFcTAJVe/umagTZjyjzZfH+JwYYTrUyY83ZIKxAg
SdjuNIZESdIV9fUVzzHjdpvYtsFzz9LyK/zTDlJYYaCdjhy4qX7k3Dh2QT8oYIt9gc02G4323ndL
0EGM06PuwnfHpazo6PY21hygTlgU9WvHbsSFck1cPCdKj2NSvAhVHWQUpve5tOJXh/S29dxmxt7K
kQxW1tyczaQjFCnx2McHYqNNO/2BihQwBQLN2zQavzLRGtvC88r74Cf77wPVADspLTEwgHiu49g8
C3+WFyMRV6Tuyzx1+S5TTCced8rGsBCGzNppX7/pSionFXx0b5CS3AtaMDgTvhtfXTLsGE6zLUaV
2qnp7pJw9CSDz4i8epSDw9q3DUEMt75ZVsHEquPvwEDI0oXuhZEKwaQToTtFRhzZaGpMFs+mJuvV
XqZadC0rJibGzdLdC4l2kgPT+9GKaT56RJxU/BdJvHWO9LXR5r9Gyy4bQpFSRKlzSAB6kC+azbAY
DhZ7y/NoB1xqnNMMk8E1OvPPaQar8Y2B0nZ4rx0zPheRl5xETqkO9P9ox/lfRaxZ7GXopEHItlsv
lz0L2yp8ssmpvoapCYCD1rexe8AM7nxoQ1Q5COOJVad1OX1z24TjfxJPy6YQN/a2VUF3gTj6nmCA
vGXLi2jF0+g25UnBE3HiYe/4uffEAzCAGFoGmfj4ipNqBSNHJf60dgVuQQ7Jy/SlsXPs8pI/aZh6
PltCb/2eO6aGwzl1lvGuHGZkMJ9i9qDWe9QV8R1IUvpBohDOC0WI+c5GdLArMtBZ31ZkogOTq+Zc
y8tfPnSPzkJbuW6tNHj6vy8L5RI0A5rpP/KZNPtwX7PGxcmTR/tErEvd1W8WCXSsX4xpq4G08Ia6
ZB+ZXbC3Qy7flhynJdQpvvZSxaAIMlyvaf1mxjOBQRmqsPxlUazeMPin9+8XOVEQCFk7ZzzJxhvi
oFVh3o3OT74AtrKCjdu/tsSb2BvSO1jVyJiNIPIhZn4E4wqKALa/TVTizRRGSDav0Ue8LzUD93nS
/Sn6q4aqPzWq636woeZZDX74LcbTmpzmlzCoL4JkC3b/5byLZEjUdKCag2f2zXNebkbfWvqUyfys
TIf3K0wfoOKxZ7T9q5T9oZwNYHYKSQAJ2u1JByrm3vGmK21XvItd8HCR0NEJUThmHB+qoWM0P5pY
98cIfdVTSnO8zvMQetrozmeZRv+YVKEZD0NIaxyaHMboz4g/CdAO6fJmjCdvMBVYFkDLhpGzG6Ia
Nlbg7i+uAdOjsMSv0lfzw0udG5hV98lC2W9Bxf3vqxyDrGMRwmVCJ/gxlw9GqP5n6ZkMU8d82Dlj
639qZkOwJ7035mnYVN0PMHj9tpp856XIoBoarM/PUAzAwLLz1Gn+6RiTOjaYeDYl53sJ5efFwAe1
+f5VmrEo/P7VwMgPf+6wdTtkypmX2s/fL27aoBj0UTEtv6UJSb8te9lGBCwpVXemWCweXTGb95Qb
W2ctQFNucKrlZgI40JvoxJaXOQQwwCya0ECreh5EYe5cyf4fjl2FRAdLfoBm4ILEyF9lLogGMSQh
+aizhZOGjqAbHPa/xnAlYfdizQg6XZtyaNRHmtPs7C7VhBpoe8JGvgqIR58wSD7wGRsUAyAqCBbs
rnKi+h7Yzx/y/8femTU3jmRZ+q+M1fMgG3DsZl31QII7JUoKLRF6gWnFvjr2X9+fK7O7InJqsnve
x6yKlpKoEEgCjuv3nvMdsNOENqNgN6GkYIVwPxosNjcDpXQdvdN6TG6/HhjbWvtYHZBbmv6N/jm5
WD4TLRpubRNPYkzH/hbVMrtLVZVlE3yVyphWaZQWbxlaWHrsMrs0mAkC9rVvY+XU94PWb1DLAZ/O
Qx96mONs8Tbe2CjP3HwgmDKrCEX2PwgOLc+mG9VPgdVTTCFY9e6cjjexnkA6VOoiqbLmlu1V9DoM
1GMtHCj0CXLn2nXx0KRM7lEcGCoTGVEhuAp96TbTpGFakK5n0GckZL1cbM7TCHxBNyP/yAdwgwPK
wQ3kVfs81ejPM7f5nuFuW5vxR4ua+dRSIdiyvS11/L9fdfBQyWtoyGwAtN63EG/VDjdKNly694Jt
Gdmui+qU3lu4Idk4PTWTn6KmdxEaj6zSQ12cqDlOjISIFY38Q6y6ZcYSV/uvG4dMkLiEVN4bwmWP
Qz7O3y0S1dey8Bl3UFxkGqRmuehE89no9BYScPjoQ/uIBUvw9z/0BlDIOPntvY1aErJJcRJGocHi
3jhNNK5yHT3APFfGPUFl6H47aWy/vhwEqal6a3wDwwUP0WOabseT99rUwyUxh+pxlHW7k5qHDLvt
0vvYm19MadjXMrOLFf4z67qYcTeVaGr21YJkL+irKd9ks37FLBhniGqJNpWUtwokw76R72l2JG8n
4eRH2ESAyRKXp0Sdth8KPs5C68/Cn2bAgvRCi7yzX/R0fqU+be46VM3+Ii8sd/UegGeBlLiWF+my
wGhLUu8KQW+cRhSOZQUZtyQbMmDIuBBnOs/j4j2mmnnVL07xJqFmRZbYggTS76jbjTvEFMj8dZTX
ls9EgdDM6LatlAyy8bMXo+p3A+mYgW4yffDabDkPFnFWi3pbC3c6DR6QIRMJHXLYXmxrs3nFFoIz
sIoOLD3eMWbMS16WO3zT6du0mHifGOIiYDGwyEcyFSdaLMVmwY17M9UfHiOwNZyQ8YkiADa16zbW
zpv4gJOq6re9qJIrAEfJlRdWTEr/+bXZp99amhb7r2/98/tf/0XkGjMVDaySX4TjFpiNjbtJX67/
+eBKQNuELb2nWtTtv74fO8PEkMD40EWXafuZJjSxWX1xmh0pDmFvGXcwSIeH/qUVKARxEODUbLv5
hneaaZ2n5ytWtfYSliCT/M5Pvg/gkYIotjJSzCITKrbcY/ra6xOlBUQU+y4MwytuDvP3gUEodYYB
fKzyv1UpUh5hvlcmvopI760HkXKDT0a5dwzQX1/7VST51qGf3C25J5LLDdWcJEbn/NWUaHS4HzOe
mLvG1LrbLNwZj/Cp+7d6Noa1SOkmGE6Vk9GucTo4cCEHenVfD6M+wdlAYMsb/kBb4OBXvX/lqgdt
0Gs9mKT45Ly0wO6LSg9+/wkO6Z0cdYzg//VscF8LuICFMmSQ9c3kLu80PMTh66uvhwZk9J7bYc2d
pjJq7FBouVpnOjlGWwWWietywPmLfKA1j7TNb2UWWpevb3095FVscPGD2/nTD9ywezCc5tLWoLe9
Lo6vtMWMIK7kT97S9MdBH6wN7+5CoSU+yZdvfuBeovu/RM6hsYvixxzkan5ZWY5xcNv6hmKVzrAr
rDtpDuy+F8N6RDHDGabp9UPilndL622rvp6fR8eXG6zaDLbh9R1g021nHL3flrHiHh3O5varuk7L
EyrpdZVE5rHLG/SOXa6t8rkNDZyiLOn0qt4tL2YHJspuH83IJODIfcKxUsa7toJuY7ZPuq4ftAh4
ljSqbxBZCMCs+QrkKENvQE2M0BcsY+QDWjdZGq0b3fycnCda/2xNhZvu8g4XIPUl0mQrNRHMD+nR
FEinNb09usp9zEjLR0eYqzUVjapLG6GNf7Ct0LHk27SDrd5FFWCiBAlJEJUhRtCl3Wrpq8kkeG8m
HqA7JuOIVoLYhaTqpLjPfcpND80cw20MHTUwRdAs1Uk35U04kv2Ty7heV2T1dB0XSDWGihiIJNjW
CHolfGjFENkkLo+dqNYrexpdOmTv3a0TNgzD1S+WID9pUWQbX/PeStX9tHpE+Yz4173Rwu1gY7hp
JDVbHLNHHqP3if63TZ25xh/MlAZIcTuUzTWOK5jGtPdC/zKbZOXahecddIfQcgtkCQPQ+pjb5s6D
qbL22mYdOdOZHuZwKTCvVanVrJp66TCmukTa1kW8WWy21j1yNN+QADExvDgpBRR3spcopG0T0Y9F
CqGsn9b8I0T+tip1o76aa6TKkUX8aIcdOR+xhdKAPE7SKm6XjuUiYZ5bW7TClAXet9LDEBZn2Zfn
JpLjuqNOJ6LNhIKRcI+k/xbM/UcbkjhCTQ1gt4pues30zzoBI7XXA1QZ2OUnNU5tqhk6lvq0Snps
vLGL7LyvDqmh76qJ4BPLk9q2snWwPslE3DSMmsCGRr/uiuZZ1wFI5EMD6EXU4Sa0ap5Ba1MzrhOX
nLY4QsPqoJKeHNN61ghuD33ibuWSAg825KFAybGvyOI9DuYNIYPZgxc7+C7mnl4b0nXTRbRod+EN
WmGa34oouoSakl5xR2MTtNWz0T80g7jQg8l3DCNXGkj+Q1glyWEgybFlTxN45Axg9AK/tuRAQObQ
+xG3xbqzzG4zLpa7T+ogjsmvqoa7EMLl2NfJYelhBVgeL7nDHngsSYZieGasciX7xitjd9ingNAG
Q+lm5xEiYxt1tEsxHTVzD+4lcifArYyfCQqrphb1RHYH3YDJVTG8g7F7BsIxg1A0u23dTJepxiSH
QTRXHEsDZVZA5PAPz4ohI2aup1TOR8/OHhDskafF5bSZBwrX0f5gE7URwn530EQEvrNQ0kxba8mM
rTnITg1JCTVmE7wSfW1hJSPx3hzCY9ggmswBxjHpA7cIgpBR30IRZxYPmcbouDSjHzhUaTVWH+Sx
WFt3FP3FREfqWtASl7r7wHFuP9YslJVv7pYlfEoLzKLtzKDSxoh5nBLxQ3Ox0VWOfRMlRBhrIwZs
LbY+EtflnY61Z59G6bac+r0bD7c1VGHK4nybtfgsjobrZxefHVK9+GeDbf+zGXe7tCOy3WDtBRXF
+WY1H9IbPsKMKSSZIf2aqMYKpV+zAy3wQqLs62TnCgQCv4ZBYLeOUXNdVepS8HTT2NjwZBG9DO0B
GPDTwm15IGRi07v3Nf2Di5lC4I8EqAUo9lsRV9Y5SUKE0+0EQIXEGm4ALFWihmxjwvtq0Gk7M44I
ndDwlazIjBgtkgyGtXTqV6JhrhPTqW8gq9MzTgEc0dUAFNlm71KBfRzmiHRxjSYwWhcJtn3odK0/
9qNzmUvrXBvI4JkR3XgCTrnlL8mhEw6B2Ng8kRFQcgAFRWkwXPVkU62yFOm3PhR3JOjgeQ/r56FB
hzE3mEAJk26CWIjN0hJYDv0Q0XN6KkGPKzXP9eSWN37fJZvaiU5ZY3xqtH425VjvszHXju3shUeH
S4+mzrIEGPhHOjstZUc1IvzuUSMDXv/UgD+C/vJPTeclaNL1J86kpyaBW4h2bus5cFAsabhcamMJ
npV3TBptUAlUfFaFIk2z4Yn0xTvMNViFybpsIszUhgC3+yhrgLJ50X/LGs0/duGlaXFa4xOp16hK
USHZTDD8DOTgNJJT30CkmaMRDRzrzta80ST3DnpM0V3ro5UUDOSp98TBJPPzgMkQF3/cnvW89K8J
fCKW0yOswbrrIxIgIKtfLYJrzWjn9EqbtM8p7y417rNdrRMfMY/GZ12WT3Re0EWF2WfdDw9lu3xv
F3FtxnjZsejUFvJnKkJFOjXh3vhssjNIxm3zY+pA0/T6+L2ZHfdoSLxpI9/HWAvXNqdiXAyunbia
j7cE0jGI7/RyX7hcH263Z8K+cUfiYbm0vgH0YZeRSzZZM4YCCHGI53fprI3HFEmYl5bOAfz02XHH
awf1/xGdAlzwMDkW/kRCRYTTpNOa8tgnSb8tSs6lDDfqNLPPCJuC7FFni5HhfYn0m26oL0ZUiStP
ZsemjfZOUhpPnpKHINPJkUsnz76fcFCJFqT87Nuoovp6AIohmjlBC3dVaUm6ncxQvxbzw2zMiEvj
s+3qiBNVAqAgCpA+DXoR+OmafocPD+86buj9RHygD8cnVXmCdlesdZ2EQUyv3c4TVB6NNurrcI7Q
l3X2plfZhFbN/r0EB+W0ArkIkpGhKj5oEQ7Xg4o2JOJQp4FFCCt2fJV+CJ/1dnGIv1gIRhwwgYXT
eeley5oQiYL4RFnouzqPnkNiFUt7Qs0EFoHWO1wII70uVQYjA4UVYbSa1tPg1aJ8I/Bf7Ji03A6a
eIRSl3rVq0jr52Qa3urJRlmDJWdLs3ZEzDxfjS2IWDevP3HkfaZmeYsbCicCM4G9N1ERDp3PeN9P
6qMxtfWRmokR8lWD/2VV+xB+zJZ8AYSI9tZjVnFfT+LJgC6MlbtsA7rLeQh4m3zIEMvzcoe4Fgd1
Vu6zBDBpPHi3aY4o2q98kEzAKDbCGxGB2SjIbKtfd/V0KAa6s65BPkxIIXjXWswODB2e5RRkKbZy
Rle3iQEOoad9urbt6NS10jqM2rBzpLt2Wm85t+TvIkb1nYtN6Hi2XGJEsu/DqN1iAN+MxNE8dKxc
rQJQCuee01peN8jslxzKrzN42/Gzi4xuIyygDh0qkgqlcDf49aEWmFWsKT6nsuKhiXYu9tgFv9aV
T3G16rKBfIva2bZ2AaBR01+8qDYudRHqF/DdnadFex+G5NEosy1qKkqfeXmMFwijrZU9Y/nRvlmG
7A4RYpfVFDpPHWO7IAuNOxoIDmI0O9+jNLH3s/TAKRCJ43KV7BnUQjeuIZOE5jReClytRdGZR7bL
/zseGQxZmUKodOUWrOV4aPCiphGpPrNOFwzGXIKpXaMhYo8I1YmJKaL6Gqufee9U9WlwoWFNZoC6
R5jIeSfjMpVxui8T98BeelvlPsMVRpn7KCNFoVrunCxkI2/Rc5y3f52fZTjkj1X5HFXl4f3vf6M/
5JnCgaTkG66wId+pn/+UT4bwygW/h0G7XUia8XrAOXFmuRuPRB2mX+hKXO6IiAajciN5q1E3oxAo
e++bmO3XSK49kZgMzVCekL58/ddHJ/6PbC/PtHX+gGFih3QYwf56dKBi2PvMHUcXcd/I0glaf5SH
t729xVzIWyndZGsX+qbIrPnOMDuUDcmTbcRX3Ha0rayh6tF9O2MdMECzsJKUgs5yoe2J/9CfFnw8
eJHr/yaUzDJUQN4v76rv6Y4nXNcxdd2ljfbrcbfSAf2T96D3vgYmcGiza/ze6M/82Tmj0yruWJxe
sJKW+4UK63dNDLwc+GCaRXIQ7jkG1/ZIH66dt9rcOsfR8+WxnYYNaqTs3hLZfeTPxTZCN8zQqt+y
ivfoHQv9Doujftdj7NIkDLoFszYpFpARdLJq4yx/HHR7OPdlOuIllgL2gx0HdgcSFLMSMEiLOIOq
Ai8QeskZwXdB/PsyBQ0uCgolc9OHTXXT9Yb8xhug8lZJgNBqQF8yrZmFG3Qoc71MTgncwzX6ORvr
5JiwZE8wabo0YVWE1raXYLlgyOF9amrP49O1obI12NDZa3WnoYRMlCWGGvDC3az8fgOCjbVBZP4x
whAIcRakLf+GwOcktF1amfJqcap4Z8VztI5zq9uip2+Odq3B4FcPX1+CUX9M0TFu//mtPC7jLb2z
R1gNzMW6jDYaN4ls8/WUr9//+lU3dsgxIDfGCpf44qiHpsQCLER/XtoaC0bF1tQA0x14c8l4kzET
a4B4a0bp3SD4XzWqmdhGo/eN7hDhHgawc8HuJxu6GUg6D7mEO9HbKPMxsF1/tb5qw5wPxoCUJKKR
sZm0MqcE74kiSQRdhQpv7teDYzgP6JGtHV6pdIObp4K00rh7X2pvMh0KfMiQPgi9rI5fX1pZcpkZ
x3hSn45LUdz1nd3s6dXSR9Wul45crMUUV4OPFBSC2HeDWvAwxybEdqNOSTQAsz/J2bkVbY10wyPp
AexEeP56KJscSIUrwZpasXYu9IqaWO9IjqHOum3H2nxIACr6Wrp8W8pSIChcRBBRSxlx5D5Hvhjx
bYFAMSMyesTEqKlrxrWTkFyT0/FmxonCf+az8BfrRtRXmed7l05U1o2cr93M0rZ23/lHb0JQMLYd
4FrTmdhS2+aRNBoo73U7n28mzkqileMWlbMdwQ+QbbdlBBL2q8VNrHPHvkxTw1KsXvnxS4fJzZYO
zHKatKi8JlCsYXzYfgAdJcvULTo8GWQqN6NxnEwfL6mYtTu6JYxF6YauaVESjJwQp1A2xrTO1HXS
qauj3PiRk+9J8quehrrMVhHjLbMt6jsLrCCcjIUoBQUSYKLkn20MEJuR5ZxErQYyPhljgHX1754B
+MIaiKkmWnC8ySPcAlVZuUHsqD1MkkPrky5CtqWQa9ed2qPAbrsieUEWErps62GkTtFXMI5NjrMX
vUvuEKhT5vOyWCh5YdUL0RCU4VSHzkvbg/BrSnO6X3ttTuR1Ekq8pBVKsrDxmZio76WsN+SXYT1p
pcdWhRIaBajXNHyumnlyNf+aoLmMo63jMxqKt9DOJobZVxQN1jm0bOSrefmDObx9csMxgnbUYgjM
ZLFpLSyRM3vPUCXCmrXF9kQv5SYhhWs3FSUCDM34QE0xf48VLt2vCgu24MgAB0awtCesxqjBC6RU
6Dw9P/7EtSv2zC3rQwFFMhhZbtZy1mB6jnp9k5pLtMcye3JzX17MpLUpVuvsoY+5RLTuWFlFfkZc
mG4H6enXmkubw2v9/Gi6qHitarwycYFjSTUJdalSyDbzMfPS9EevAM5z1rvEGBh0NdA7YEdHyyHC
/vXLB0Tg67JKtSfiBiYYVUdvRhQEP9buH1H7nmi4+Xu/mNxdonefQzwUt0k+NdeloburzjT7axSM
1mbuzORsj9m8H8TwoxrofAwjZuHJnYICY+YcOvJJlt8TC8luZLLHaMe8oj6BgJkP153dq+mKVu2w
awwXz/GPYWxcJUSoXMLQ0g5z6bUEisQrPTSpHaBmXVNLMZFb2HUYY6nhf2uHbVH16g1Vo0oTY5pG
mAL9f+e9hi10TkeoUV0UjcdWPVh00Nb9IOwNNBPuoG5j7Bm2FfcLdO69y4aDbCBKRTMEzZQLGEOg
MQ8J+RiBRrvgVRv2IHbKE72aZlfY4bKOZtRK9PhRWhfFlcW78FSMIUDTMJyODGrF74m///ZL7rH8
x7/z9VtVz21C4/BPX/7jvir437+r3/mv5/z6G/+4St7aSlaf3V8+a/dRXb8UH/LPT/rlX+av/3F0
wUv38ssXuO+Sbr6l4Tjffcg+776OIvqo1DP/pz/8Xx//kwRwUlN/qvfUv//H76kX8Pe/Xb3k3S8B
4F/P/z0B3LB+s2mJmDSoXV1gi6HC+j0BnJ8wq7VsX3iGLwzTI165ZGYY//1vpkMAuDCZfwtBB9H0
SVZGAPj1I/s3KjJB8jJMK9dkrPH/EgBOrfunAk/oPhWwQ/a35do6nqBfCzx9jAotyhC7xhVbGVrg
AjurMwXSGTdkHF5b4Bgn7y2lgVFnaC7ipzx+E+atzc7ZAPyDYj3Qyamvkzww5LTFpsDEsFm3+mNe
ZacFgWY1uGvrOIUPlWWtGCAbjKs6MBAv9QiGEEXLi1t86t0xRFV/Qzfdr475PQ7RFYEPOkeGzBDM
VkHCt36XFpclvMzV+1ITbVFuU5NLhV5UcVrgIs1oLGp2oSREGQ8T8y8f9RTyERzMPj00QJwzCVlp
Ya7bBImBh84wObBfDZjRwbThJpcC5VnnuMwqJia2eVNHGV1m+Hs0cZIUkdqEv5+3ByIpOTNiNTM9
AfKyDzN5LItsl2i8BITwLO6tbV5lAKYSDdJT8d3LXtU4BWgw3jrUG1WoGBMt+TMAteC/t7MJNE9b
LWJm9n+ls28LhbEKVToNRLWEmlIfv3n4DIG0bCYmlaNwT7QrD0jj1oMyjKJyMuqINSk+RU28MbG1
y/DDmIyDb428fMb4cxbQx+Q+iEIa2sxYzeS3MHAdmnWWvJEMGsVAXbsdaGQHz62BcRhjp0P+AZig
Pkf1MbfImRB4gTKZomwXLnhOOE7NfpwIsBHJ7Zg+2dmarNQ1tnDJzch76OdHsUePFiXPADcr+eL2
oM+8ho4bNnCmHHn1qCTZAhRRNzLCerTpLFXGI8dUmqCVK3OtNY/qKAnwwsYFfoQElSp60yxtZTMx
VrrQhoABk99b8oHMYMFUy9gVUwpj+lkRqOwxEFUaJNikBSdqZhqYCm7aethYAHYcZcbhg2re1Hd8
JmrFpG1sR2euEm0d8Tag54/ZXo4aJZ72WiwoXqbHkmQoDWMOecB8esdCLjs7mRECMQjjY5F9GsT0
zyEN0/cYN5OPjJrEB8Qa69IdgxpyWoWSo32u5KPs3owYIReCgJYqseX0GiMa4Gyi8cPRdwKla8ZM
dvBywhG24jtmGRpDVW2gsaev0awjGPWwqf/o5NFo+VAWTh7OXGAO6wp1aSg5ayOo+YyFO8qtyHmE
7rHWVYHDJwFnZl2msKvrt74j0ZYtM/PYDHAKgHBiQ9wa3QDnQI74CsDNpnGStUOuhKn2VFApakwU
/RR0Ay8SgdscYlMB95YliOrtKVgMCKbNFKj3bORcUV+r9k1pvtUcrLPMgdB1PEYwx0tGqiWnEy1/
UMSrhn6uM06Bpc4V94bgyrXa4KdY6Gh6ssfQhqs4fftpEf8X6fHunze/X2ujrQshTFe3dFetnT+1
FEzXE37cJf1K5J+yaoPl4iMryJn1ZSOnHH4NzvqiaDBjqVfmnbqcVHJLgwJ7wKTK3HfaYlSFuGEc
xnlH/wt2uVNvmZ5vEXetavoBqY42VjZMDzKkDBBt9zUAe1pXnP7NekGS7oM5yOc3dZFN09c1IMkv
029C6M4+jajZo9dNPF4Rv+VcQJ7+iN64wNBCe3HdwBgR/WOIfCoHHBLqb1b6o4CZnO0chyRh9JTt
W9vcyklgtn4DE7cC4oBmFY0T2mXHucj4rujmtT3t/vrdNf7lneend/dPLZHeZaoMs4b9Sf6QTfcN
SBnwkJz+RIfQodeV0bz5NK1rLb2e6UHN1hzI9mwnzeavj4Rb5q9NDvU5W3SPPNslK5Qb7q+fczlo
mjfKjM+Zsf20rSnAOdvBb1n6gTfO9rfwjrrwqDJauoBMkkbeSNKSGyTJ9qYCyujsHAsT1U7qJ60M
kB6J+jarLowo2+attk+NdgDqqyVPJtUwcxVsHzUJO1p/+euXou7WP7dreCW+LnTOV/VqPKFe6c9n
bGp6uu7hdC2sbeu/9sAwsZisF/dcGe36r/+W/y//lum4puBdM/w/fX6tkftxPDHOHC0seCs3DIBC
9P3OBtj0CnPov/lrXw28X16bQSGk0+IDfmLZhlBX60+vbfT0SRMh4EW13pBzenBDLquYQPraOEzE
VFYGYOXpTWjNd00LfO4Zo4Y2cnocx55hQLSpJrFuPYMgcOZ7GcIALUYV1l+pVb6UIlkt2WMEimQC
wxNZT3qx95P4ITXTXclFPibdu60xBY5xRXaHxSdETor1yBYwKsRKHUWepzfSGzFxN+RYEW8Dlg53
gMdiMd1a5G7oLw1A66Z/Y+qydq2Dzs1VlREaMgk2oSvZ7DJ54n/cXnEDwtOckb6bh2gO9xMVAS3g
lWvAcysATfW0fmgrMF1myyW1H4VlHLRY23dc83Pzli7NUeR7ltA1Zwp6CTZG7o3oKWSGMVB33oTD
VrcH4Sr1Ji8FMYm686lXG433tMlW4aPec6MFCJVZLYoyVOz2o6oa8ESwKebiYI6T4zhWCz24omP/
6qZBBlwmpTUwzE8q98JhNNCNAt4lHQYtsAhT7gD0Wdo7epInCfZk2UYDysPUW5XusGFwHUTUPXO5
bQcuRAkUG0D1AEXAX1Co3mj1QAQ6vemOEoY4DCN7Vq9L3VCK6mmxeJOaqwXejEcFaSRBr/GhGj88
p1mrY2645xF9w+vMELAht7+QGEk2o7uxYBt13jEjc1hW/GOpILKLrEQ8++bXbbKftFXTRQczKRD1
t3sDhXg1HtJ5QAWXHGKiCWdL2ztug9hkzbEFff9sovM2cLPldMG7JN5UEcUi47BQ7qZqbyUpnXOI
MAm46DGn/0cSMf4G5cGw+91SnBdXqZg1KjeWR8G/blFVkddKSgGIBW6XiXP1dV/eeAub/OxF0owv
KWBD55EdJQj6j55XEVJtojSJJCmr3K5NmDWqPKqzbKeVJGtx0ag7ko2WFbrLkj8uSF+MtNvNRb0O
0evWtw0Gwp5CSNici2l0n5UmpSJCvzRIo+jQ1dF9biBaUSeE9si4luvqbjAmhPkxkZmD6oSsFpi+
g3wbvVdBdQ0Mhv7F2fXOs5fg3CL68tUEjVga92UvV+oveNTUnPhwc1bwUnxSmeWszuUWNc8A7LKK
MHQxEB1dflliYpi3wyh2UTxtUGTv+hTNHj0ac35SpQjVjR/NhI5BemDmtAwRCltFI/rGGbCqqz22
+VW9MvG7R9wOa0GtQdhHVYlD7N+4kKHUeuEij6Asqmg3qLtVbxuBorTq/r4dm31RtGtlEFBXWcvp
Mquqerovule1icCj8bXHaJsR//NbhrVFHQUM1lU9vIW6tkF7tTGL216+qSIK6V4ptuBjVhZVeOzH
9KmUYyreIMjbyOWZgcVXUew4xDHO+gZ+qNXfO1MVAMxYxfVbKZ/qrN6LcROb7V4Nz1N/2jiQDZw6
ARpONcDrIcxxAbuF5XZAayQ6EiIJW1SJI60MmS598zza4v1j0Vxv04T5Cj9VOwsZ1+TUE0U+B6YK
G1SiAT6vCe3s18aCs0FtHXzuoj4nmuVQwHoUc3DULHFLIi+jGZBqybsGVN747pOD3HW3Cc6hlkXa
fVXvuVk3bLLe2pJ1nzrTx2PN3G6VZ+1e7aiIUbggg0HfN3MzWoDi2mvUGfB/d/3UrJuoYJ/JjgVu
mR7KS9bCaWcVa73nsH+uEoDymHfVtrd9zmEKkTyySmMaMjZF1/jYpw8G+akl03IU0LaTB2M/k7c3
bPSBuXkYMNRj3QBJ2ELeI+SGkr4mAA2jHAp3/j9BYdc6azchtaWCJOlImdvNCXtqXd7UHfpuDaGT
GCl7AEel2droloBBOa2ivTRuG7wR8b7O7/3+lMev1rJxzV0YPif2W5IQ+XjfURGrz3osk53zLW/p
WFmf/3mwtMsZV94Z2g0ai4DEpHXialuvAkzLdrIVuyZP12h+KPLmndXkfIrIryWoV+XpQMBja9tG
3XQZpxif2OtB36x75GNNc4U4e0uVIZAx2Ti63Cf0I62Rbq2OkFvpXJXx68Bbmzx4/T0rawTyuxfE
b2HHdFiEP2JU01520qP7EcZNIU8a62ZYFzi5HirzfkpfNJZn7gAhlw+b1e6ckVlj0+tt7YU0wXOZ
3xNRHHUXwm2TYR/Gh8w4EvXeVaQmq1ehiiD1kS0gHDYdIQ4GxktLxCRjNkFEpm/ItFMxelEivTBG
DZTAORNbGwhyxlA8i7A+gnBLCQWEX+HDLTbMfkM/9QG612VBabnQaaO1w6xU3xEZs+0aPKjzHPhM
6dse/R79jgYdfmbzCppoG5v+fRYVgeGrSBHOKDCIFj5syfJnAHfxMYMZ+XNN4Q8XGF4LZKB91aDL
ZFIBjK/lhuC2+dZonbXFJ1LjZ3+Kwp2GiiEDgCdSMGXQzipy4RIWyRJtsoY7AUicgYQ3WiC0Gftw
ebLFfQn9Xr1+rgNr+OGKB5URnUNGjdaDEwUxCPkJx7/yzyvJy1ySshv2a1i5KL+IIyHQT4Rq4B6S
wCkoD1pAF3KzYJUwS4uBB30Z1ZNNz13x1GJ2nAh2IGJ5E2rcHXrOrpzLqhq2Kn0upm60jG7t+phC
KCddoMBG/k394ZataBPb6xjOakEiiumFWA7v++mzpwei599pPB9iihcMgOSxUDVkn8byvcBSYN6j
EQTlV1B63I9YZIX4NMWAnBfr/qJt8rnjA0cAYn+qE0WwNhnh5zTejyYoEsD04ETXaAb1BvCb87mQ
+KTekpp1rp3stfpvZ443e8cxMaB+OjpqarjSffJc6mgofGvdxiOAO8VNfC6hwIQR50SbB2gIVsUQ
Qs/m84e625rqYBaGn+GmTRBYFsz68dvSol7ZJBOWoYXJNl61A3sVUW+cOP56fk67RuM9ShE6Adh0
gCwhLkVCUAQdk9is5rQjXnZmktVxAWZpv84zaz8OHGiWBykN7oTVDgdnEDPL6prnuV8CSfWoFgnN
tTnwc+Nw3U3WqlXLuw+RlC0h3XaAWFQjPI0O/jpBfdZ14FJLwldK4EQ2l5lOEWbFO9iyd6Rlbh2n
xCPIQh9SGncIaD9nG0MeXamE5kFazFvPIg2v5mYxi7MPww75idrtg+neUqNMJChrEhIxfbUFDHUp
R/SWlL52fCoyoOFFuzGGKz9OH4do3iL7WbL51LfRYUn052QMWdVHYHGwsel3MAi4wgx3lEqc4Ct3
C0oIOk709xLrURbpVhW9qm0ooXTo1HlddRvVPMMydmMd7k033qrCM5Pciqdpq9o+6Kgx/qnWloY4
bWHARZ2R9MFovOCo2Mw95bhe76F9cdOh54WGjVPZWU6cDrq7t8c4+OpBTgxEcV9K9EsNVRrZr7uy
CwgLC0gLR0UAzMIIwNqYnNPz+IYDzRIHQEfrLn5nzndwQWj747jJ6PtIB5z88Aji99ov4q2q2WPy
l94XUiEjgfbVOKgii0DefUd4A7P2CxTb65Gg56VrdnGUPpqCQgecYlEmd1+7u/8/WLifawYEb1Vf
EmNw9xExrvvbH7MDJVsxLHoN//bz4OKXwcL5o0Na/etoQf3G76MF4f3GzpuuPd5Az3IcNvu/TxaE
/pvvMG3wbdewTVPoTC/+mCzY3v91smDbv/Fv0AOhC0IJ5jF0+M8D+6NZ9vsoiAnLv2iemaY6sJ+b
EZjlGFPgPGa84Zgcyp8aBHoGFMgAWRxg4N3FZV+fWo2gEpYV6nKq45NuZ9FJIxmPDcZx8W9nk/UH
ll3u7Qwgyv9B0nk1N6qsUfQXUUVqaF4lgbIt23J8oTzjMbHJ+dffxbkvrjpzJsrQ/YW914Zd0gD9
m1fuaIiUFbN9kdVBQSTX1qHukiXTwbRlqNbSC2aYDrnZesc3eka0fY6u3/A04O3xXVXqlue58aYc
89GOSCMzso+lJdvZxkoeZD2tULISM0kTyh1SavT2jNr6PU/A/+ZRfGirqEONu6ln4e1zMD4xBf2c
W925Tq2rm2kvBjaJ3Fxq5GVy3piZIGZFHy9D1haYp0ja1Ahn0pHzRHT80LiMqbQJILM+KH3bQMwm
KGad45n88dYCJl56f4qk/F7U95JaP2j4A7tdVXYEM1gJUvjhlX3t0cbttDVj5KnAPwI9yp8SG7CG
Qz5ZmP9TxicBEQgO8Y3CbBHA7Wmn2zz8jmJQcf/JhjlZiS4y86eSEZsFC6Dj5mqrd5djzWTHo0Ur
YkoGtQ03tWF8jHTSAZTAvXktbcLVE7miRKwLgfcKdRPQTGyYNmhhQ4V7z3kFnDj5RMU4GyD0O9U6
+xRABXEEzIiCHFX66DQBka9EbA8d1ZN6q4vuLSWRW0fNXeKq7s5NjJbSm0m0Fbsunk99WAWFgcGs
MDHWLRsD15lmOX8GPT4gYTuk49kd7KuNHHR0I3Zbk/uea95RWPqeYFj4AYgwOCoZsyO3pLuPF5K8
7HBbKnev8dTZKEclmTwIKfD9mKecnyT7jvg7XIidMVzQz9pMx8Vz9u4VrzWN0MKcJE5vODC30ao0
SsRuMPmNckc7JsD+PPK9QPkDDviIUhTZrG1nwpKdbcrsR0uKb5IN8CIwJyeZ8e7kjXnGRxEo05VM
yXHPlo1xBgT5OgzJiQiGrHpQGTJptgaMN3euC2u3+c4w+GTT8NO8Ummfu3a6V3q6zqbTE+pG1E1s
mwaLqG4E/Y+QWn9DgAs2eUrsoyjknHLyuxZ3TZMneysme5SQxw1BhLQ2K/G2iD1KRz37INwVZaJh
f7XCEFBAvFXnoV+GqUa2ZAudPU2CXFq6VcARd24rQtLHPXoQcoqRWagTAXsEVw0MBbhThm9LfBEc
NoR/knbcl7QlxyF2kwddKBQ3hgUpAXK16of5CQ5yc8QMWvltT6sS4qo9GgXug8mEg7uyqZ3Y27VG
3zy4efKq28q+q6izX/ryoXP77uxhCIB5hcmz2Q6o05DvVsaz5+ewf+KaX599LcaldRBsadmZPEkM
oNm97y10qvHfoXyO9WuX1ttiVjAWs3NmOwcyqXTq0aXAzmtMr1Hbrb+I3hWfRvdbw0vTGZHC1IGR
OvvO8Co8iimCTUcjv7RMp5rRRJPAgofGGz1oZH6MBuQpE6+C30XznnCul2GYuPtRoorvUG+CnkLD
zP6SUnuU0O4qigqQvLhlwp2UaqPpHI5Q7hcnvA3tFairj3VzL+ueVEEKWMhOvXoxQBJPRJIi5SRa
I/Vb82kqPvBU8wR8WeXB7Bh1LDXRbXcCc6qM+BoemFR/CNFlL8VT+wTPb6/n8Ul0SOuNV00Q6urA
AHywBEEwRDGHhrZ3Y32vDO2cjDD2II2CstRWqnL7GTN6WcIZxA7A0y7bQfvABG4BYLQQozNuqJ5i
Xd7KNYAPPTqaO7GoeRNHquUoKN6LerqXjs5+El8MAXZNB0g8ahjia3BxyOrQKPQ6z36b0zzQC3ma
SCAFxpHk9NvR/KaMw8C4cXF+W8gLGhg08BV4DKrj1MUU5hBJi4+yySBcvzNmgzGySfkfU1BosITW
7W+SP0iZ+JNM9uMcvaFUumWTd8xbvydEOftbS79jMrGkAtEGLS7xBAXLw5wkSbwKjBraLfcipTO5
ZK3tJ2xioiLfdiVk3VMWoudnvlGrd6rEFxJdiLiglzWjT9V/qzrfxMo8Og6tvyQ1DbbKjlSByPuo
o3I/JAhUlOvrxlcU/9bk5C7zb9ul0L2ZqhIjOSZIpt07gqRth1Rw8MynhuUdTvrNYBpbvvEsV0uG
bj/tCEHatTc9p4mtaIHwc2HMhzNXM6XpH8y2ZQHX76SeIswqn9KRQj3eRbPDY7UX3YyhxQQ+I/LP
/34MBale0wD0aX1zBnDcD82SkPq37vv1GYpsHZoo3G3klDXYhiAr0RKNE59U/DYs1qnxmsPMzHPb
ZBIne7fVo+xFgMjQVPYwYsmZnK/Q+AxRJDOaMYs/XbcKm+od9e+ms0rkB3/a5K3oMCohzxZkFtAV
rGcHXe3aAGsmc172ui78sZeh6HdeJpDqPSuH/XT+5qQfvEG+wyY865YruXTJdEQweozI1u2N8g8p
n3tRoNz0SKJwJcOGFRJyKZMJRB+jcGwpWF0ug/h0CYeHPLBZ6Yb66ivDRefxAhWPCYttDBmMPlhw
KvynRp4dZlchnrVOFZKFKOIizQ6L1e7BggTK6R71GQbMPPnSObfaDxzvTYy5txP/Co68MkGe34K+
xq5kNfOH6rBVmQ1ycdD2vNOEQqMVX9mOvh1hl9HrA9c7A9RyD1L6kLcOwdIZJRsA1RJhmTlcjZBv
m95kf0ImwfXwKTpvVyyMv0v0F9HgPbNOpHXkDkJUEWFXqrk9U9rFTnm/YKgOYfiSFkw0Bfk+ynzG
wK0SLBLOSxt63/FMW1Skf0aoR4wb68Cd5m2M4fSqMm8/ulqNEe0lx6a7IWWemBxG+nTs+hd1DIVk
mEYwc9s1smfob9Y6yyhLjuhx7ec1oXA+RCe3hkxW/Czp9JNDRArEIF7ryL6FXr2beAKkPh/UkiCf
hC+QDxOCY7aDhTE8RwlObqLkZo8rMiL8sEn8vJIfWrVy9qRzwHOwi9i7J0wqeyN56SXhg1E8/+SI
CrZev1Zzks7ZezXT+pHq8RAV87Orxxc7914molEGJH6NNwZZkp7RgdXL8FDr584yfyNL/nTF4LsY
OPoGnNeo/TTozRYkNVWN9a6sOQ56YGGTBPH+gQ6OEmezkJ6+PIjKYXgAv30Iy32b/hUpKv4iD9wZ
bL+s353spx+sg8Ucqwsn1vCsX6WgWuY36AlJFQhk8rM9K57YdgtKk3/eyFH0OM1/tAQUafyUz/A4
i+rc2znAhylgB/PorXiAVnGVAzw0INkbBKBJJT5D77f0yguhuocxwzKmPwi9O6q53aVYmuGFcyQ2
Z215S2LzPPJDC5KUrqoOHNK8Be1GSYBotLMoDa+jNW4V/wAkoBOhi/WaUVW+mHDmSpaBLvVh6IZB
UkCiQ+tdGttpJJHFcrb9Wx0TiOr9YErZpyPxWmTjLLV+ivQv4sGxv1Q8NndTgimF3hSyZygxN0AT
5M8nOXoYuInzu8O5MfPMJeK7LGyCd4+LzelqhFjGAYkWeY4yfDor9yUvD668L4xnZ0miN/FTMamF
pN+us200SuU9sdMTv5BcVufJ4fUHGtAEoztvqx7Tpd7tAL9+jEIji+Avr+lJg7qJD3bbj/pBo4yP
re7J66kfQnYIRiWOmNQeTQRbW/Sh/6B+71I5PcOn3kSkZrIRZGavU8WIGUAitIOtpg0ORaabPfXJ
PASJw1IQgTO1hbBtmE7ax1DZn9KNlc8Ff6tn6yWFLxuGgvU2wuCqzl8lycMQ0jbL347INLU8Rghw
q4HSyzEZFANvRYASdy4p829WTylKbV3GPxA3cY/0a5HjMcOXUGPXz46jczsjQMN0FI0k6Wk/Rfba
ueAacaUv9TruYR6IAoOHN+P2MgXJOnr03ZEBsYQ2d9IaF30w6+cMkeRg+bpctTuuj/PiCoorXTGw
2O3Z9jv1rdazozbPFF3VNlnK5xGukUYuNNBmYJHHafQ2md5fedr9suBNcQWGTLEpU5P0L6xsy9ns
Znq2we9RwNWAkxZvxLFEUAotrolkKV6KR7dlUDuQMpN0V3WV3SOXJRcL91CYHHSckpP+3jlr8XsY
l+4bXBPKrv6YzNNzJIyLqH7ZW6NIOQ1UGyWXWsdhMRS/+TcKc95+Ar3S+xQi+SVYLU4Vay5Eb4V8
aKvwGnm7DNUCpzmonO5gsBhTqTi3ESR8bNMFRYpaTu5onXPzLXGSQ+a+GzRLefhHMTzH2gQRSrzq
Oo/quCCy+oVuHiRl/hAXkQ/swJDf5DqwaiZMyGKF425M77sw4IHLvdogHBzCYEGQdZe6uKUKIVJ6
1BGzFc2tH94qajAhLhnZSknT+aH4GNbxqcONnTJW6/hUmQjiDN14rOtISZIazvDuzvBvr7Mzizgq
Wu1FkNc6jvTBlRkYcHkHLMX5amPN35c641KWO0JrNtH0CdCJ9vRxzXFKGbQvLGLt0Au6ytmWzBrt
LAqaeMCQqaChXUl4/jOwaybnkYU14XQFol7Wn/MVuMnWMe5iRtPF3qf4Q8Yg9/mPJZxAK7Kt1R6S
pdm7mMoxWQRg/33szddmNQx0OPWJaxtZ9zi+KPsTgQwb/IZY6bo9L8bWWb4xN2zN3Ni2k9o7FFgw
2w4xW7NEVusQ9q7a9uKQciI5duaLJLKAjNwMmbIDy8hG+taQXYOLyGAFI7T8wYu9z15XuMsyrmSJ
q5nuRas2BORimmwwT8eYuHo87H1g5W8mGd35cp2VDf8W5HdsMTEtKbaSy9CP4Xbsy45xc4qyvnlM
y5hlfk047aD9ERBLco043JBTcoSvHQq7YxDBCixR8gWz1s6Mtf1UD+84qYjR4BPMXY4MJA3bsRqf
2H8g5kuB/oyd9ogZP9D1+q9yX5PCRf8gPR+Q3VMWhWep1dSH+muIKd4RYm/QvUy9OoXWb4P2gsI0
aN3+KfUAiFFwelgiF7ahWjMfxilfti2ScefSEb63SBz1HH62bMnmo78boaqlpCA6WAmU+0RU1KYZ
yYTNqL/n4ol52Wb+i2MP2xDIxV1O+LBiWaLZnM6l8VcK0hAzBPUzxWEBIpxPiJSXz5Gz1YwkK95V
jEH+Q8p66a+VSygQ6kQMGHfn98Szsca2VsW5o62P0HZUROI0lkU4tXrnTMAufzRj+Y9QkD3Wjp2A
hlGnQ2CwWluGflu16hxHCB4xlGhV5ncm0ldzOc1kQITzhzOU6YZgn11RfKw0hrQjm7UdNzBZgshF
wW7N90XJI+tkHyr9Top7Lvu966FZHD89+9+c/8x6ug/n7NAK8dT26Gj1FCtLu8MjM0QDFxCmqrG+
uUyDoiIjolFecX59u56DwdJKNsOMJ/M5193HPt+wugaBxTbre1zXLtB1IKqdIIMfsipFT4LQdhw9
/CXlgC6+YLs0/uIXIW6YZdyu0J1hK4z+NNuGfr4C709/h86PNP14d+rX1P3RZ6h1I2UnUuBVmBv6
eUnjGmNBY+1vHJxII6bWyi5Et/2z7H9WynjfztAt8MJ0U1Bas59EId0Dfb+zLFQj6BRXsSw1ukrH
r6TU3gQCl5JlS8brPXE7NLpFx7/vx2OZt6epZppVV4EzHqvhgQrD10n2dBQBdb1+WlDNYMf/jaOc
ehuYj3kqGzCJFjUYw9BR3ZLafqmtjA8PI1J5MJyfNBP7RhyE5+w1Ge4YzPhy+HQAjGhsyTzvKW+T
Z4f3YLK55BHgRhG7rNkpH/qi4O+Rs+vWyYmsgjyipM09+TXX0W5NxkQuRKLdqUuXH9p1tlQkO4ze
vQlRBxNKZO6cHvzye8W1H2q/TtFeVPix4vppsf+7KVmmvRM7sE8Qs2BJItLJ4gamghB/zKRPkTyy
j/2XTOCRWpcqUS+3SbsErLWn4epoLlDa0cD1a+yp7QEBrQNZWjR3+QjpniH+gJFRO7Imj7RD2KGe
zXwmwskf+I14Gm4dggiqjOmb+ITXSBsmDi7+LKm5r5Bx36y0/W6y8V/dEPJFVi96mC0TbKsA2aq+
THY62p7xINER0VbZhFUYRDQmh5p3JWwZZWggTEGtjMReFGzvTAqP1TZZiea9qLyrvVKDI0WMfIY8
bWZyczAnD8H6ZU67izszou6uuKT3s0EmCMFmNYxeVoFPdviiBLEV1MBx9w6sBqEPdARWdKHKr834
Zo9bu/2pm/ZhaO4q5O6kp1XEGnQwWLLJfiEM3KTZsuLwbCb1gMKmrraOSf5QKJqtV8UHMxpwfRvZ
K5h6mkFxg2tyxk60JdEF5rX4480e4cnezqvL+zDlPxUTH5JgXgrydIiW89trnf7tx2hvMD3zYjcw
AI1TfZkFCindHwZ37+Hb4oPY9eZ8tskJMrkb2xlij0kBix1MgT9N0yc7e2v1EhgMQMH6jSD1Q1jU
94mAaX36q8QX8I6HKv/k4zh3Dmnhb8J+ZcvOW2YzePhWZe3PGddW6mzMGOaVrvtmPFwjwdDam450
yeHYv4zgjfLSxiVFYFG2As5NL0gX70GGLifnV+o8QT3cyAZRndinC3IJNPKuUf8TytjZ+WkOp8MI
gNxpvaBt5EUYyRar+s70ntuGLFhtfCVRQfNQH+XRrqM4QctWRY6fu3RWgGLm9CvK3hZ6jlh8eYhw
BmwSoQbdI/1XsFBIc5AUokA2zEZExqBb9Z9kTI5O1zfH3luhIQab98yRgLzQBrbuvkUnIfvsLc6n
01yZV2r0Wwscb5NHLiy3kNfeqpxTW3D3juaisblko4rbiZz5NjfIpyDcdTbZaBjWNZWEqEbyHi9s
IWjEefuU/djk1GpacS0HIkmsVrqXHrrUMXW8d3RjJXnMnAxJ8aHc5K3DO8v5UtzsLMDbHDPImL9J
YNnACTlxac5okDngZZq8ux0wGlAIlKOehb3BtbjNpr1F4NCq+zf8jj8A291aTiLm55jiQr1pJSdy
HweEb4xA8HMkPEWT7EntXX+1rzelTzwmkWbRsGdvtY/kfLJLl41rdFpzi8gj27WuRQPqvjNtJVgY
W303BlMPooqZnpt+zCbko86skAPmjCua5b0C4zDF6Ej/+8I0NdxAFL6kofeUWADiAYKKpskOkTUA
0Un28Ha2kYtyI1yuOOIORG0jrfk7cuOzpokjdEN7jBlwRHTz0XOqOxrshAwBF9FdWcg/ToNoopqw
IYT51pqj35TVPxTfShUfTaJBoZz9KqL2YYJLCG0QkUaNMnxNVk+n12mS7zImzdAcKAFnJBwRgK3C
Y+gEba6XItD9FrDTVBxFDYsHhTmE0F07nZqea65Jz7HDEVRNRNqNFz74y5zVeBQ/CjZuXoo4o6yh
Rpp+0he4u7m1eVpqHagS5xDBkTuCTKcc5LjQcGSQQ02xOvNCMOK5Nm6SHjWJ0MbEV1jRLFsZ+I15
is/CKaK9KYYno9Z+wtVuUfXcX1ochhc3LP1ax0ka2np+7t3xsdOa5RAagJSM7Kpmw7jP61s8OcWB
cb/YVeKa27K5o+FnlAQUSDfAfXcs/wXZDMdx0JhRT2tGEGjizZiPzoG462fwmmVgKudQrjyHxV1l
JrEeB9FlEuFEzGc/7TF4KoLVn5eoD9Cz/7UMlmMTG6aH7NiRonuSpMjOU4Cvf75AVVR1HT4SZ/k5
tU0b1A23ee3Suzf2+b8vesnrrtU0fWuAiZ7o3hnn7qudvUaVm7/oLiGyxCqLSDxZsZ3uycSSjnG1
xmE4xHL4heEjIWT2R2Xk1q7tXXGVNeLGsR8Pncb3pwantHFEzkXpDc1paT0z6BJWFTOLDdJsT+Mw
E4YuC99Ak4I7myQOF28wVnsLw2fX7waU89fajAlaDLkFXD4LwpX5CJG5Iw+pXgWwwaM31JfMisKL
aZm8va6916Za7PmrvfVdb5JoKfzKktYmBbXuaSgCeaB5rXO6WoAmQlKAj84i/SjDw93MC7ODBHnX
XANXAZqTnkvVH3N3ygPP+pUIvX3yOJEvQxkiOK38dtlupqqodgP410Ba46NQyNFCvLTHLkz/eh4P
ZN/yQZTDxO/LY3+Wlf2BC724eOsQKqfg60ab8mpkyoDAJHKolTKqTWyXC7k5WnmMGZ6HcnLB5Kz2
N8vbNYYJA9FlNV3YPNdDbB5KN+Y7Z3p7Dw7qxh3z6uisb2njj47dn6oUmWFuufDYMs/bdz1MyxiE
T7Es5xvZ6/EDYZ77dF13EeL6x5k8C4uy9TOY33wrvLdMTutS2iRatigudvSTR5r3Qsr32CnKb9UE
RZh/DPjhXXLDrax6k4OG1T5OP5PB6LEsOe3OtPkLZenQ8XHyF60T65Y0nLM2JKFDJtlc9hNKQ7Ju
aD0VQwwvdd8ShUpGg3jgsudyLGNYRSRvPZpmfCfauG3B+/stJCJShZeDHRo74gd+yla9UOl7W87l
aRO54Y0U8W9iITW6oYoUJ43BXM1TWBOgRSMdP+YFizMvNm+eApYvJsQBRCK9Dqiktk4vrmxawlvn
mZz7aZ8frJ4CIF5YuJFfT/YKAKowIkvb8+rvxJX914rGqkTFlhr67gFawIflwlUtBSWlY2aXKe3f
obEFZj9Qurcxb93ivGRS3PKYPFJAxMEUmf0xLXAFuRHL90bFIRHNjvJF7zIH0z2Hvc/8GxpLYPPk
H0lR3+kzJ0vcW782K3Iq0fEGPrHEwVVxdpYd7QzjiP++QF/S+cBrZrj2bTQm+9yts84+Kf5qUfs7
wXCyXuaW1VQSh6emqSlLj/QO8cGKJ1r38NRzbzOd6Eh/GjoYjO5EtkppPY0as6oQBA+/e3cd4N73
qfSltKstAL8b8bkk4qZueVFsX43QBWI80sb281ZpyJsBAGJsyZrW7yCthA6KLx2YUs6/J5vS5Gwp
7VTC5T1oTvmvXSaXoVxRPwNnYf5Ya6cFHjytfqgFuoPFIM66N6sJa2ZG2anRc94zEjo0dq2ZdGnK
RDnu8OlNY9XvlpkIpcLGDZgnKoI3FVGo9DkCYxL4NCfdl9ryWorh0SpDj/sEr47S9PPQYDDPoN2Q
d+pj5vSZeKnT0JPI15SfIZwb0pKiP2yWqDkWHgbi3aLZdvFsRd+qqsMglPUNq7jy9T5moQYuYxuJ
knKJRhoKCrytTPZ0gNbJQqSzm5bMC7hDuj1AgWarQBKkqueDruCVNi1qu+w/zFGUfJAmsCZmNUf4
Q+8To6ZNZsry0HOTqbAPH2Ek0qHLDhGs+wJg4jmyFaO5Cn+7UtvFBcHieBmSjBHGNPYXnU2I2RDF
k9Itkru6bVilH1wTdEqXPMisOxKRUZ+TpBW+08j13bWMu2OhPQxH82hHQx1otvuiacU/bSADrnTR
r7pzxkdCghOfi+sFSmrFi5nAIRI0MNu6Yz0wmr1zqEtz7xVCnKvaO/IJavs5VGhnvOEhlu2rlsru
UDRqJrdYWIfcM9Vh4rRFrqPEyV0cFKwFynNVuN5TOmCaEczQGTkY9wZVFH0goG1Tt8nSWsRHIQKo
Y9OniQjxAG0bk1BV/g2HMPpcUvWllT/uUMbXeannO7loyD17voNZIt66oXHv1syZHQ4xwpr1P6sZ
YGg+9x32geQlURYnjIJn3SZtdRgMoTESYz1XtfEHb1Ozb+ZKEkPnFPekDvcUxazQjLY6OVnGP53U
t42h1/WtmqoSa4QHZdky6hsV8i6BRHguTTu5xlOSXsnPRHGtIRZ15qJm9sJAg5RB9MzrF3f9kjhK
O8r4QYjSPelNwYwYospuDqGHEf34R5llDNm0YOfSsgKYZf9gLxNiQRv+vVsmNzc1DxNz51OkOAka
Nlv+f0GjaRwNZxQ6GfWHW1wXMtauAH0Jr4SETainnhxC2Cu0UrNGskLS3ceYABfbm++jjbxGON+w
TuN7aNsstkPN9eGAlj7wCYEzK2M875DAgiIB5y8huPtRNMu5KOvbYGjug2BtMnVBCPbgVJFYsJ8b
WsdkybMnI0ag3hU/5Ao01yxLTxUk4RfXzHado6UX4MIxkpn80PTD8ICue9hbdfa5MF4jHk/dlNEi
19Jjoteq6VdVeBWiHC9lmBTF2xKV5S6LRpfXQthHzM/A2s2AWHAmfW5kA1eZmntR25+jVdK4FaI4
AnRQbzBtiK5IVwMFRmRdV+Vzo6Xp2euYDkmneJbZUDyzlCUID5xWY+sN0KvJvUvupcDqUYEWLlme
1NH5cfUfVI0pAaiB30Cx1Qd50lgHhylsUFZV61uOY5xqK/9d7DQ+p/0h0e3isTXrZaeG5ZpM8xw4
nl2fKNeeFGy+YGq5fSq9YtVWDvGDXL84g/W1kITmx6yl2kYLH5eq1h6N9QtofrHNDPs1pTVAo11O
tzbWp5uZOsye2CTZljfe/vtx6ZI4Ug1iCYq51/yqzVzE+C4zLz2zjW2SeZIWXxAcY3dnvhfTk+MM
05Mg6/5savYbwSueb+lcIlnldVcbSue1wu8HpFeBEHTaLclC88F0XKYhVQleNuuxJVG7+KYUrbVN
eysnAZPMMvD01oNHAhQzYuI74U6xt+9m862xQo/5mDoUVererFn757Iw5dbKzUcxeQ4yPXxD1lB+
zYyg676hN0znSzx53cWoC/oBpp4s2ZCP6xlcXUdvyVtJ+B9DHr2zYWix38/aZ0c3iwv5obIpZcex
RcXWtGzu0QfAq17BQdrK28Uq1TcCERHib0H1etWzwgPxiXOZiBhMdRaqHAk43Kgos52+ChHfWR8d
aYiPpWTOFanMoUIqxksh2Gn8n6CDAHJlKtbLQ231h962CTdq0/GRVHNzi+4tebR6sv2AF+3iRS3f
8VLiPTPDd6CK6HEyNIe8v3+AgFCmjeVjFjrjG5bvA/5qeUgtr2GlK9wbMcnuzQsZVEepxoAvhcGN
jVbdI2sSL2ZObCbK4dAgO4NwUHkvUvtA9iCqN/0q2o6qDIHY1mmH1R+eU0yUWHmxc0Y03QRdokUb
soBgEpOZcFff5mGsj1iB0DTFBsshBkAna2yqj2ZtymC89BNCykUl880l+40uoRz3k5ytq0qIqIaO
dkr0xtg3VvMVh5Z11djQESgEGsnEWfH6H16fkvweJVp17tCtBVVYY7kpmnw/oSHDC8HYeg7Dx2Sk
JM2ZmUx1kfiOlUIVK6YX4PNPkWzSvegle147sz+SxNyDNcd3INDD2xiPdroZNixEhx+3zt2PyEPk
HjqgZiaxiQd2HBHk10M3zcY2ykQS4M+mcfQdc5mvcsBOPOlDEHfyX5Pbz4qU0aBecgc94rBTXOn4
tMVt9JZ3BZdv40Ru5Y9DuKaJqWbXYGHddCgowJStMVswsfVpTF75hWCD9ccK1xDpl+471KTvItQ/
ExANfEBEe0Uh4Z6FhRsPYUhUshor8xHGZOW9OqojbWC0v+bBWK8cLk0SAfhZqveeHN31keOvcQdQ
LOy24t9vVEcT7CL1SBwQBsBqexg+zbJfTg3weyRm4h67+H00NRqsypxryt8RkBbGm7gQ+1yLWLwa
F5llFFK1jpasHR36IoYXitNA7/FEdCPtR1XYEA0aHV2bCQtEwPjZF6vyK4tjeoV+NalZpbrYg9ft
iQ672KzQwkhjv7Ii4zLMo1UGfn8iJXaP//g4q/GhlQPEqExmxyx897xOPMXRN1Lat9bFjlvhw5n1
cnjxetzEMTdnExFraoD4mEaC4NKWaEg0Ov00xbfJJPMSOpM9IjxY88eQIJGBtpTdsZIgkqs+sXzC
DTKPIaJFPY4WDyoEo/IImpaP60kqzgoZvru0p1vdzSzyt83o3LKP93OdCbcaBuuSVTSPgyxGKrTG
2pohM19RYxAo02VX4ajXi/AokZhdEQ0/x3VrMM2kWe+LHEsEUGM/wimPFAToRhqzMpCYnZuwvE7I
BdgfKeGb+oiijKh3NC9oOCsXb4PIeZwJE3pUc5Q+9vKhq/kG2IyGN1MPZGzUKm8DH704JuwrRc64
RtjzQ0UMkD8t7pk9RSD4C18S43sureIhq7RvjOswv2cXMssIaNJaZhkAv/wDEVc/gSQ45t4EFZUB
cFdc3BHHUAR4DC9TVO1LsDRHLxpO1vA0TKtvTAMEY9THcqq+FwcVqJy+ylU2k9XGPzM1BbojZphp
igaySzqTn/ioZ3l11kK2CNLK1dZkJ3Zxa2+d8HWprwF9PnkTJN/Be1Sl/g+gcuWHM4v8joHlNHsP
uY2WT8RcjMjjxK6BXMAE2947DHI2nd0zLYrlawoJdPXmMnlgJJJ1ZI/KbrJ8mRh8aMasvazJLqk3
uxtR2GSoJ+WqOcAkzvwMukbFNHfUIOQAh647JiO2u+IKFwOECf6qQ1tQj9KzP7TtUrPtcXahTtTR
Qht90MgDC2qnfW2m+bfu++nixfZEghlfPBOcSOVg/ARch3XNhIyQzpEf28T+SMM5JDkGOuVY98EC
ZTf3zd6e6WdGVXF99rX5sBjmcm2zD9tTfmLDpZr07JmdwYRUZp4fm7FjTpC29r5svc5PLaAnJUO6
tDCvkVGdQ/LdD5MNhoQMz2ZX2fOvnWvu0yJq+aSVowiMcUKvo00PfZtEx9HFMsWOy/aNXJd7BhlH
lY0kMlQ6welSnKx7pC86ALDeL+3+0xwYPBUSjEj1j4O8CGrZouQR03cqWa2nlfUjnNfYm1hGyX55
XOQx7T7isXfYVhCfm8BtM5vEWP1jyDLB7yCP9FKqu/+xd169rStbtv5F3GAohnpVlqxkyXJ6IZbt
tZiKOfPX34+rz+17cYAGut/7APtsbAdZYijWnHOMb2CFTSiPBx1ZhZuBhyVccVUWAOUaD5xENuxH
ZuiJw/5k8r89lef7AqewYxB3OqVEmOpmWdPWp94u/PDVEm+6jWjC7JiktQ4Bu9gNBC28yEE+3pbn
1EEBMRHwzZqBIEqjzVHZZOJCjY33sWWMS3qQ9Dcqv0bKYW+GHL1hFLMEamX61Iu6REdkJHgQY5/+
JgWOoUoau7WK1qUJibCq4jNrF9iAlHG3rx2lR+C2kTp3Mxu8bVM0nFvlbSTo9aVjFemxTOs7409/
PQpsSXZA+WfN/FLPfykcvUQKzwfx0GA57CNJbNWXRmTH1+YbIjz9dPOkkLvQtF160P3AGk/DvnTy
V9ChatubKDQtTNQC8TdHY35Is3HPJpSUOYm9CzJDh2Nmpo+uETczjhrSULsnawhOrP2fZj19RTqI
c5993aDiYz27E4Bhh5tknnEnuWZww0Be9jdx4EUbkf2wzGrrMsBtoTrYmRT1x5ymwqFjw4LsmaGb
aU20k1Z4BuBBmBAmeGTPWpz4CbF2uhvpL9WVgfpATzriR8lL8rKfCnnfJKuVlSJlERGPd6Prwdy1
27Zwur2tgpvqKx5eRkr/v66jtWSn6FPqLIwxZ4If5dtgOg5TOPxxu4+sNaiM47Q5yeB3kJP87lYj
O70QXDG80U2vMCFENECWkv3nXGSOnDJ0/S4jhFHa5ar2nsNUReykw0fV+tS2Bbfr/GsskXqd10fZ
JczHLP93ZKZAA/HrU5ugzIk3Re/AA5swCjd+/dMHIYoNQpcWrtBIx54ibVune1IZtl4ToVQidBGQ
I/SCrIFm1LvMGkPmTstRAALq6vJUsad6ivGpTY1Y+3gZliJ+KaMyW8IFlZjrGKeBKUPsM7oTSpUY
+3/dvRglbzBwx3BrT8Vn1eB4QIlir3Q53DxmZqu+qBI8LW2+ImD2d4fTQdEQOQjdWJsOkZiBLKpT
Xd17jwuepna4SVv7ojuOWvc62iCHenAZOugvvObh+6hS2XzBBO3ybVJm9Jl6HhveT0fMBMsReadj
9w07rV7HJcILJh3U3pE0jvpEENVAwDii0rcybb2/i4CXxToVwFzP0iwmr6rwQjJHDnmPpoZo3Jco
nyEP5JcvEF9gGATlQOIXkS4FJmOW4sVgzUBAMmIsY3oDcMk5pktA/fahhVaxbYLftRNUR00zED4r
r18JvdubUffVGE4xT3n03Xgzc3NatQ5ZeSHxc9hJmS7aFOABsyeXAB6iAzqGpXXOljDUP3UzxXMK
uZYslOeyKYFBm0FLI4LTLTtfY67XpmefiEaILfXOs8tfulljKyo0CaBo4s4f8xfIIH/jQzhAXW2c
XcR6wv5Gh/AaSVV95FZ0Eqlr/3Z9bS+tu4zz+jrUvvtC4+6rZ6E6BrgGhl49g9IWO0W6o5lAQB0w
Qd/Dsr+CcVQrtw2d7VAP7o6u2Jxrk32pxHxpieJ7bmz2QNnDq5IRpiVTB8nsdlnF9s2dga1Z265o
p+RfwNGJzL0OsTHt7ICzX88TdK/pkT5SCi4nCDYrNpkhp4S2nUwxQ1iOptM5coydWanXxC+8J8PR
7K2Qbrg0qwnlpcEh+V9n5X8H2SilIRwPZtF/7a58glHZ5f+/HfM/f+lfBkvjH1dyX0jA4sIVjs7L
/afDUhewvCVaPf6KsP+fw1JY/zBV013Xs3WLEmomKtb5X3aj+I/X43u65wooTeJ/4rA0XPHvCC3D
cx3TMqTNQ1CHtfpvDktcYR6+GZEurdT7DalJHlN0H+2oF4/WxNk2lT8T3SAE5icRFdXB8uRI4Zro
214hUxKus6t5ag8NyixdIy9bL+tT5RVsfgYLSwNJsVvm4F+pcNQrgUOxnqSr1ldw4vEMUihn+clW
ifNJo5ksevS6IOPzTeBAado4AoBHgPaWGR3cAf2N7qaCiSqDvTuN7xwgQAmdGWIE4cfN3mJLXYXY
uW2eqJ7JhmP+v6Tq51i9ZFuH2rgZCO4kI4gZaA1PQ+uOIzGNkMiJktDAAOFfYYNnoEuhJ2iGBo9T
KhVAj/3aiXeTmkbCkP27QJpxMSDBr7U2J2Acy0Kcsx1MHrnTtoydIHRB3eOXsO+Xrrseqdkog8mL
Hyp/mzY0+hj/PJk5W3/T6DBIV2JT6O5EbcUMWHZybdgDmr4ezl8z+YSw9+uJ7IGmQ7MRNL6LeCmY
oDR1zKcm8RtUyhoXrbH1OvJjfA8X62Ql70DnnPU84uzhE2CdQhhBlkgQvfZaTo4sqNdlrEp8GFJf
Rw6TFyYwmM7aJ61VJL0Vr+yBTwzZ0MC63S6KKmNZlfI8mZSuDJ328cADiNLGwqmyGw1JNyqw4cI4
BDiZbkO3RaEnpbkJ5CsrWhCEOtL2Cj9+rJH25OVsVwk6QTZuVVsfeDvRHRUuAabeuiC0cmLtLfr8
btV30+2jRZF0QC+M5lOg3XAaa+6oWIvUVc9j7j9brXgnISJcxo3r0HHBO5ne/LY/+PXMN3DFQ/SZ
zta9NBY1qkdyxYaVETKywWf4YQWU7laBsslPStxF43J0++cmupUatVvg72QOoXSgDDbDtY7TWKUz
BJI4Hy1a2Z12rIXaj5HcRwwdy6T8zAIaPVF6IFBkX+f5VVMnEtsuVVldpF08hfRatGj2CEBFwSya
u+pQ5t3Zq7zt1GYHQ7PWuS0uYWGQDveCQHVL6JadHfDE7UqGP8TxroQG53Ai+qjJN506hpDHfRh+
Wf2CP7Ya4ZOIZmv2wbp13kO9fEKjBObf242ltbbcaacH8dEK21XVzNVDTopHeOvCDAV5edGneEvL
fcso/80esrWd1wyxzR+6AxtClpEtyAOzPdxS48aHOWmSZuohag2QqiWT+RT46Tom0QnCyx43016R
zEYwyUO30oOdy3OQmE8DnAfdxm1cD7up8va5RUTcEFH6g/vgMzkMYXOdv1cyeQ8/8WIBYbPJZZrw
8+rb2YDhpeMOCd6THDuUJLu+7Xbzlwia2LStfu2wyRklAFdGLyZHq2phJlSvaNVI+bE3/FE6MeMy
ssJzaZADEA3P89dT074YWvQ8CrkvmC965gdKM2TL2tpsrXWVIAXk3ylzYFXkh7gmr97h1cPol4EH
sGj8bTRAUedrpJaabrHswKHSKECEra/KbFpyN21D2DtsNqGVrFEeaLTVFiWeB9+We60nyhcpkoWp
Yz7T4Dc3fZjvNvPhiH32VgqgvVWswa1fnUOhCmBzGcBYTsYYnhv/F3v+Q+ySksAfy4OTguMnhnzd
1pR0yaddRJxZ4ylh+jW/S8fr7lOLGUmIjTeCnyPfQOjkvTYISORvGy3SFEZbOaQnCxfIRJZcKQ8Y
o/fWVycatsLJAQH5WyLdexzWq4hKv6RzgaKbSblYGmb3GtE7qLQJ5MWw6tSmheniUdG0TbrPsYwN
qQBnhdkhdY4a8Q4IcbYirlazjTCKSPNryIqyub0H+fcwmYzD6umUOd2aZi5LnyTdZIJ5GTKtco4l
oTF8q7GiZydqPuZLeT7mtJzZwV9dcaPFggobAgoYYIp3vV4m4d3w5dbyqm0cE5puFJeMILYKKhuG
h1PY+TsCIgWjsEkLn4PDKMOnMecqqsVx6tIrULhn2zUvmjXjSvJdABDMHb9ymEb9BFlEQ2cfnAPP
BwWj9qLT1vi18LTTpG5IugXV0Tgsf9raLdO1r0gzjMGOQdaiy7ttTe3EP8scd89hQk/FWz2VLBbc
y/Xs1CwIgPCmrU+lWQTT2zggDmYhnv+7BeBq87TWKotun7PPgxlTRD9+EpssVyceqPQDj3Iali62
NhfI2PxtI4EqgPHXzvWTSToQ6Y1XZrv3YODAZJgcElhgzrFWDiIHeyVlikUeBhohuh1bVTUekC5Q
1AzfHmYqg8hwm9in0AiQx6Yn+rDJwg2rG162gVIx7AkqwfowX1Qhgo0WkHNotg+VA1dPnKOs3b3H
8bKdiKTOYQF4GBbTzI9lnU68g5gUHhb7y2B8j39TEr3uQOJk3eRgq+KtrPRlP2rkC6RXn0q0xt2u
5+PJSVuop0DoNiXv2ku+NNjDRVOQETdcp7PXmm89ab/g6deJf8sS8YG65DkPk2uTFh+ByLY9eKVM
RSQKY2YcayIOIt7OqqCe1ZKJWSgW56F71XMP8/e46nNmswGXDJFiY4B9abzRPwPGStbPzZWcThBu
HmAhYXDqwh+tYZFFS4IRTwICG/QfJTJyIsQScU3ABEkf1/U8EqnZA4GL8ieYMHRpIPzkHadE6Tu9
qxhyRlvCj/eBVhz62LxUU7/v0UWRxgamj4UaLkaK2CYgmsfCeZiEE0+eft0wKCTYhJu6iC1/YXdU
h5GzSQhVT0hjwEXuyX01ejvZGCe3ZCFS/oGp1LaiJK0NaxOhIA+XZJyR7USWjzYuZ81oy0fKvXGp
zAcHBRIS2AvaW1kKG8yFsYATs++eLVTlVUzCGJsGx6MfHIi/VDSzytZhHJB6gfIHduT89RCoTQct
L/UlnMYTrFQP7898FRj17zYrsA566Dr89XzleEdf/hS44Oaz4NrGfGsu7To7jI78Pb8Z5RVPceCu
vI+xveji3ofZrhwIhdcYMvrtLRuJWUxk8l59hSq9Jlb8TIAdtl9Zv9iK1yxcuFTNvUmbB3aUZ5GF
R7f7tgH2mCwGoSG3EaQ5HRkhOeGL4Pd8fadZck2JK5va8M23r1pa4L7Q1gwrn902uiWyvsWe/RVW
W6dLzn4x0qGWTwUmjyhOD4YMjp1D38IFbhpui2QAag2eDO19FemHWhH9kru7QJYXx0JDMpOQ7N9p
nK5sfJsWz3gay44ePHxagRnkBsmllxOFlhvxMRtfJ7icBoPzCI22YY77mk0Jstx1G3QoxHgGO8Gx
MZi5TLCook18wa+Q2m9G1N0gPy6b/keDLBmzCWz1p4K9iGG3xFfaxzBvjm3NvgaB31KdecommTrU
pnWxRviRvOWRhkM5nXKFixogdpapa5w1R+5GWFnDgYzCFT1LVGssEMSoLPt02GuNOAr4kzSr1lU7
EUQ2x5Eiqi4QFOF8N+CHLWL6HxNpYXo57Lsx33mletccBvoZyyfILcZDNwJkkOgsSsvbWol3TExG
ToJOEbyu+TiPmrxl6tL03SWz3N9OBWZZZF/osl8wKHZEwS0o9H8AI5RNfhUuV2JYpCdQZ3T6xMXU
opr1KngtIkIrmIn4cf1dYzG0bHYYffxcTskecs5SdsAJiQfzs+xJZP1en+SLFnEQ2OHjwYFVEBBo
QqfUbNZuypPRsjdtN5xQPmwzm600nUGiY5ohgyCn3boxwYtPF9wPXl2wswuCmK9mCnK0qL9Fhd8s
XlvYHE3hfNhB+PDyhzHKu5NtBJzIFlziQlbtoyZ1l9igkSVU8W046TBixu48PwixkD381YBTx+4n
go/8R9XwG4PzUdbOhxXqb4lI3gm/eyn6+o5y6mw7h0qZzySKvTNwu3b2ZyS6Y1QGt3DSf4L+JXTM
gyN7bgX/1baCVzPNvkCkrRvDWEcyCRZJ297nbwx9+6D6IEKG7echqIcbJq5HJi9x7x3NSF31OH23
wvGOpfXUFONzT8FQp6e4884crUeMJcYQs/wlvIGbvBN8esnMP2OuPcatO5Gw/mZZyWdfJl9twc2G
fHmo0lOnc8skwcv85Jrf5/wppM4YTbMP89sCfntwaBtSWWhN91LGxCMN0c1OKKVEimGofWR6+5h/
LRn9R4NK1dbq04imu+111EHiQ8nkGnAR0Zv7CO3pzeqbGzvmd+zPdy/2n7Ke/j3e27zs98QTn6u6
ebhD84gQsbQCI0ARcZlrz07f3DvSsXLL+NLH5i79qxkOT5kR4rzcunn7MkTTm+mV56FQ10l5H3Vy
bO14N5r9W4rx3mQbUfkNO+nvhgowmeUQ7Dix4iK3eFdOu9ZSkGODd3ft7hC56kuK+iqJGQ6057Ky
Pyid71mtPVKyYq32Ol8U9OQZaXkf82nU0vZlGobnyiRbqL+OIroSasGbG57nt0CmwKMz1amAWyP8
nSHbe9c6Z+7mh+m1hA2R6DdkhxD2x/w9qeDv0CWrVXcjtOHqApSzRi6swrwEqr+VFV3E+hszyqlv
sr2w+3voOB+pVn1OIchCEzqH76h3NM0LBuDHzhreNNETFGE8cWZvbg5SszyFPuk/rcZG0Lsrqz6b
rfGmueEp0E6aaa+laa7mN96mDOZK/2REwev8oVRYHirjMyyCY+/d0jG+VmnwGqMu7KP2jkWKCQ8y
fXn/+/qVPDMcdU3zUXMi55M8YSquvP5KttF1QFHSu99abJ3mP+VP9rkIjOsUBW/FoD1EhhZFvoUd
933fnF2dB4se3Ko6veZNcEt7+wQceoE47O9lU3r+vXHqsxi0Z6/qbxqfAP1KfFbnIEMDz+fV0Whn
JZYA3/6YfzQIp6tmaw8dHIfTYJOuw1uRhld6ttxjPbL/DaKbpcKJijq8OgxRvjKN7ORkD1lfKR08
rzmN8jJ/MAPOTnCdt6bWeNG/k6J68JDo1SYoFFxLmhn+JWnecxORytKm5U6n5z6fgCEMHopcURd0
KcTdBDeUCijvDN5j555bQ3t2wSSYbb2ZgxmU5Zxd1q0hHN8S7kgtJqBOsdUGwjyniFpOizR47Sf6
W8oN2utcDayglTgPDESSBklHNj16dgalUYO6dY9cm/uGiIH54puvKL0MzpUNnKoPb/Md1Qr/Kk9G
hnAUY+BkHIoRlbp/lzo3jFJXs+vf5ndPgsGGIRAtHeMyfz+cvHuQGm+DyM92dlUF54loBZ0ZMR3k
t8yb3oCgoz9T5ySUD8vQr2PT3D2BIBWVRWoNd2FVL3ggrpU2vnkETsvBXpcRR8FItM9x1gMw03MF
bmViHua7lFiRt1HvbvHsV0v1J000twYDr3yeivAdK6SBZlqQSBE2KytPvmRUf/aNvp2fDtbwZRj+
KeMlEM7VRrLPYtQINfVqoDz8who5L/pVK5vH/J5C1/0QCaUonRnPLR+O6d/nzzhf2S1AIEuOh/le
tSF3N4l5yGr8EWH/qEcemcjq8ly7Z55DwqE8oj8uVflUc2nHXOLWkFyxO1/Lhrijylo1NKWMaL4G
jLf56IZuf7Vl+l7k7aOR1SfQC5pGyd//pmmD+tuEoVCVb1FVnQw17UI4cDR2eOgxN3H8kz5sTe2n
jsu1zd6cKNmnxA3QyuZX/Ow8L8fiu2L7A+T6yW2kSyxxcaFxuiuYJiBNN8Jq7eOBnDeoQyOIwhAE
bs9av3T59w5IZjwWLU8I2/kYHnWTLDsua/aD80UzBeE2peZNmG0iFH0ROL8qDHK2/4ZX22zaM8L0
zxS/KPil7fzvFlZphtYoSTWwMdaCvKx16MKkEOk6yw69P8fWjQvPcveEFuLyzfeR3e9INIVMH9xy
nPRafC3gs8j4CcdIS45UMVOsppE0K5u8yeoJqRCzW3C+TYbhlueWQ4mTRvJQGrztFgIAW2CkCGfI
RPDinPms0BMJznUSrkmX3lgFcYcq20Wds+my/EnGbHs9OkbdvsXmlNE9m1+O22/VkJor+uhstOB0
ueELpoZDqF97PTtExTs5eitS6LsByKxfbAVtJ6f4CMXLoFPWh8v5OJflswjCpxTvl1GB0e5pZ3HV
2bQb56PV6JwWNR0aOScbV0ffkBueUsijpz7d+z1eXChXXpCy0DXHsjHXnitf5t9knQrKYcffL2oO
aUgXFFeWw/CnGanOKKdGS1vVOhworB5FAFhQiXVu9TsoSWw8z/MxYUa6hfq/c8CzODbeGjc7JDXY
1w7IS+IfBhgjeA6Ih8bkehhs7Q+Gx2uQq98qSoZ1YqRbTeCT0+vuDdOqcczT6FO5RI+H7jFOukPc
AIlNWtB9bVqS+AvvNRZgBEDRRboHy59OfDTAcCFqMJLgvbgWaeQnT2lR6DgmArWopAvXqjSo75Ji
HYv8xfblb2MKy7VV186Kjh/Mf/vZLmJ087G8t0UArmfjE2WHRMu28HfVWztI2jWhfKtYB5tcwnpc
lpb9goTrQtbGnzbyo1W2JtIOcXLam4tCUOaOOSbMVunLqeh/chPkx6SbXxHYQjOPPkfp3IM63jEv
xhNzUjktImjBnnTEklCVs16456aPs2WhkIBnmrdLJmppLfNJbmpD1I7Wj6rjPwElQjDshVL1E+7W
WGOYN9HIq/m4YgQf4af6mzu176CB3jDa12u7mdMDUpIdfDYX9j1OmGkXRqptKtCAgaslu9Tz6Kta
OmRfmoZYYS89nvuMKLylKnp/YaWs0aJci8EDpy2JkRsb5ynHmbUMNBoJpuatQoOj0Vi6N8+9AbCo
Zcm8cDb7sSDkybs9ZXcIeQQMmSWxphYdjXD4FhncXztkNG2WCTJ7PIJd0KOKixWu+Jh8bwkoiWEx
vndt7PgmKLXU6/ZlC9gndYY//ZxXJU38BzQUprCYlhh9yKtISCZ0ml+9aB+J14PBAJjhUIYujAe2
cQB//t8HL/mPYBLBFbgvJOS4S82UiD4ruYIxhGefU73Mx7vpyBCgS3k26vEHFF+2FGWxrW1w24gn
EEwI9cNVibpg9Dclzy8o0c3SUdOfyhgfSG69RfmRGQnx8qK2wAFrh7ZrsaOkjcRCXi/rHr1pl5wi
0p/RyuHj/d9Z6n9nlmoIxpv/9Rx1Xau8+1W2/w6q5Zf+NUc1/7Ed25Eew0rHZlPLSPQ/5qiG848n
yNbVDdeyLFJ4CHX5F6lWyH8c3TIo/YDkOiajz/87RXX/cU3P0BmHmhZ6SPd/loDHSPbfOLXUv5ZO
roywbc8zTPPfMo6LKXCnrsLZaCKfnENMaLEBNRzi2DkXhv4S57HctgzgDiXcZzdVJoIrvMzE2uGk
kWfLoPGpvI55V56kO0eJlyhh88ko450ZTrTOHTa/0TB5O8zSDJfAQ55ry6NROjZPGYnDS9JTzZXy
nPxi8vo4GoE/TqmtH7zJ2upNE70YIKMWaUlIsBKK9uYQeXurnAhPL7p8v3FL1Gnl0B+BZSPfHvsn
W+s6XOpOv8xKa1pnIzrNngSdNWUd4czmqO9Qx91d/TylpQ6GwUdi10GHAfrvtf4hHeXvhiVrkZRo
oxvjxr6fqVxFMlQEsH+c4MGxhU787Fmo+DWoI15EgQUymRtWZTBv2JvFNBgeCQP0lDp+GpcsROpG
4AghZ31Reb46RQWhcwHSoz4gcSkdB9x8mnG3ybwbk+YjiNsf9K3gzvLv1krXZVKcfEm7No83fZqf
TIyxbFpIRcD2KPOH26UlrT+PIJ/8UdCRk277bTX4/cfQwOLeEEpXDayNyabTxys1IdQrHx1NPLyD
srtV7FQ5QzJdBOX30FDJsScWxrkqQYVGQ0QMDOolevfd2mcmsiYP0MGeOWTJzRPtxRTjo80Y9RSv
DXG7aNP9S+flLxXG/CFwPzAtJChy4e/lBLNQVWdr5OsmmiLtM/Enh7Zpcac4PUSWiymQip8nofhN
98o5lZp2MLrwnoQKysAInUcOE+kJjmbQmGX1b51R4GxqtqltihXTdjiZfrL008zZViVaUTZrh750
dLr+OPiDiEyZsJVzlJCfwp4NVqXWEtQ9Nq+iaj4m6CSuXT1HgXEn0hYWoSaWeqWWbtfAUSI2HWxZ
j5MGHSTKQVyFU/qUZAN5hoHM2PsOxmoUQwWtJQBCBdVghZeFkg7pWWw3EaD1/hu5Xn0ISsT+KhSL
kNYmnOXiPUfxPfYeho9mKXojwlCVgraEUs+h4oOUCAZHCksfFsboMbhG7IZNroZoXxLjqkG/NxJV
btoB0bdStAHJcaW5SGeF+emnF0PV9bUxXLW6tcmyRm5A33aLyHRufmWsjcr3NsHQmOyAkgeq5mIb
pSQdDV5wwejH+w/wQFhBhKU2RS6R6ntn6v0D1trfoes8xxb71rAOf7wcEjKP4EuW0oscXfTJE7Le
uEKIZWEbqIsBGEvPeSWHiLlYxQURCtWd6Jtv2Lchi+dHZq/hwo4kKQBOIMGv4mYWDDgIMoqXimmf
ioxiaeE6Jxme3jkjIq4d1H/h8EDe99OBi1jaEsiYTZ73fNau/CDnJPF/eS4ht4mP4200nd9jDca4
N39loYcTqcAwWgzqopsQUCymYpvcdJFVERnCUp4sYxIdcsocu6L3n74PA1L4tkXCjrKf5VSrd0Yy
DruAeRSf46tF47dCntgfpOn+Mvp6WLthnzBKZdxmupRzLp+njcPbCIgTagbyKYSAw9YooBAkFnL8
zERY7qlVgVVPzLONMDkyYr0aE6OfTsPuOSEJHq3G2zquajDEEmQn2WfV5B0I6Scn13VQ2s9RNNUJ
dhPCQRZRMY4HMwrtVTpmyK0BtkJDKgMYqA7pMoum5ZKl2im3DiEVfc2lFDHlXOBoJtsxSogC7dS6
mvEnnM8z5lx4C6MkZIvRzIDDdB4qeFCeASl5UNcoKzOtx27kI3XvPxkh2KtyTh1qcLcg7n9Ojchk
DMIp8kOBbsLybgnMjEtZwx4sPNkdKDXalW+1BNPpiAOzpDh0/LEyqKJlbzCOIJWG+e8HJUpHMfY8
TfnIF3fk3MldYSffyE6OacE9GZnQtbOkfglr5M9Wjk1GT7Pu6j/LAPEsimBsujps8HhVuiByveqt
rqh3hHEcGkXB02K5DRKQnn2EmlWNZzunqeFl/iZoYzrsECnnNCp/A1DSmMSCREQ2Z9uAU7UCHo/C
UC6UrZMZWyXn2O9Bn4XmZazjozn4aFsxeVYC4YiTT9W5IPc1npURXgF0u9PKQ8n/aLnl+9zNy02S
xheAwadYMKyIIG6Bl/MT0tZoQ8GoLjweu0F48fJ0PzEvB8KSmlvXd/e2ngGqHYyffBzttd5bIxEs
XEvZRLCM7oYs/CEgWhI9t6UeXSJGSEgz4Xl6HZBBKotl2up0I+aqx04AHFbe8BXy+StMGKsh6PGt
BQAUUyQsvR19N6jQzZpSoXLCVTaqecSur4cGYBKo/BFGcKZ2ooheamBDaBJq4kpIpIEBOS0ahw0/
4oPfGfYZ2FwCi7xp0ymrfk2onHDt4s0PnF8Bis6Ni3i3gGAGTx/McFF0DFwRIvpgvGk2ZDniEdQN
eQcvuQoofVxYKPQG8Hh65VPVvwmzFs+T92CplYui5G+pjhawEtyrwrFD0BBs0ycnQ87L5UuKxtwa
6pMZ+Y+SCza5qZCShEUFdTkFQix9KIFwemH2szVbJV0EJKOZ/pijOqGS5UFLzZ24DPcbFqGYcPAh
Av4nKlRRiVNjw6wM7PVkuYOo8PNVjY0LeAruotlqC6AeCW8eQtcA8OChpKc2wDQc1z+Rif4dsxLh
RoKMJ+VXZ+w0L74D2oHPjvvAg3nogCwumarE8qfF77jKSGjh6om+GqV/5h3M0wqZ+DWaygPuMnI/
SDjXayJTKTuWbgVRJmv6r1l6zxATHGXInV/pw49e2nLXGsZ4AQPNpYvVGAsNKE+a02DMC30LXglJ
7ZBwA03noGKsjl0RiwDYDRRxVMZtW/QnwDrR0oZHW2fBWSsYIhckETarKq8ykG72pSDGiSjDCR/A
2J/wP74pOVb7ScfqpMoZtVnbLyMhA5rRXsMs/oU2OVi9jjKFlM0FOZnOuovMeFeg1HJl9dN1dbb0
3RnJBjgBLUe+siesQ2kUw+oy4Q/IhrSATCMc0+CmRjsHcAU/Df0m+u6YG1kAgwkfB7NTO+y/dQVl
mGfA0+Dbf6aWKjbSzpMjHkNQM9JMA0gGNcClsqx5pJEIjUBom0Q8oyz5y8zdjBkg3mLHfcbLHS8J
xFGSuWSWJOs6IGjAinQmBu6zcNjpefVXze33yQrUcQ+/+vI24oQyrE9oOArFs/AubHNjLBFm+Fm2
L404heM3Az7bvuTq+hWLr1j98sL3vrpOqU4aD8lx8bYxlhlPJDhiSzu2F6L81bHNySvC7c3vgmkg
ql7DWffqpzT3vXHRvRV2fSvdMIFddgiQgPwN5ONk6Pfb/klXXDgxkqMKl1aA2bNyr1PobTWr3OQB
5Xtyq+CiNPq0zwvrpFSFQW3cub29D5Nu20uwwzMY7wyoVuc1cEbyaRvu7HRZlwlnPuc5Bg3lidwL
2Hp4X1BM2Ga5acqWDLtfDenZ7E1WWBMREyL7g6jgGJ9wqwZ/6wZfccvCZXxqLvvO+pmgrKWJWiLP
vzz9VMpuVxqX8tZbBXv74driiOlKaNTRsnLyFeiOTUN2rps+MpLuRFqB9OqWRPlN+lsn2IGmxEpp
4Y0ztaGDg7wiObVKA+DaLCGm7irz3Fe4oKBsJDyZ58cD0Ujpw229pQEtynPfM4SufUg7NEVV/kdH
u4TP7cZIEeF1tZZZuHN50LO9UdC8ebGnVOt2uR0fFL7brJn20cSmgk1e6Ez04TkxOgFu/rhwtGsU
s/9h0ngzsRlexR/ocmW38ttV/F2AqDHhJ/bbaFoELezLpULCAaM9YMqNxwL12Aa6bAN33iYlAjla
uOh6VqaHj0wUxjRWBswANDaBkTorHl1HOpn+5/9h70yWG1e2LPsvb1xIQ+doBm9CAmArUqJ6TWCS
IoS+dfRfXwu6aWVVk7TMeZk9i3dvXDUkCLgfP2fvtS14pzesgJQqOcmyGdZ/lDn+JP0K4RTSq4fy
DS93CfsPTQy9Se3OwrWaUMiVuwoQqboflE/EEbF6UQFr6cfUBM4XpIhGTpkYYKQdUJVo0ncKJ1Ds
w7DSCV8QdsnoDmAzOyct4B3Hj01I/aZOtyq+jsgycIMl9lOVHouR/iiWKzSNQHkwKZdcfAaldxQE
0tp00ymxTngbik9uljZwiD2on1haSS6L8wAaRJPtiSOsiYZkZ/CshzA75nG4lopRx0k2IKajZGKJ
1xpA0RI4y1XNj0u0S6UX6buWbRpqUvMHCY5t/iUzjTD4FEIs4z2GScoV7JPSY649JDfqx67A+7TV
iTZd/CWmr3VD7FELwP1AZLJze24+9aMDZuQxvx+uZOi27yysidhINlz6UAugL2StpGptQ+cEV0iI
PeGpkR0wJIN72ahbpcI8BPcPt03Ach1bfrhLda6WZz6gCxjRuaBVNJHKuQht9jLe2vYOZbJFQsbC
EN7DBzmnh2r25+wowmMKCJ47adR2oXZUbZYqzi/Nsi+a77H6k77X1yrZA4rATzUwXd2YzygojPKJ
Z8RX2v1A39L0yxA6MYvO2R5PjB/VHPfIso/UyGP2wm3VyK+MKKvRmyv0NA1Kk43zkOSPBvSrrPxB
iNQiLksPi3zLUXMX+pG7DkeqqaJ0XPZZ/qhrOyIsuRG7e2itebmBqQMXv+FsFHD/8YjG3Rv3WQtE
Jj1MwQoljJAunMLyniwp4tUChVdTnsblYDs7ctoAqycNQsHH4iLbTcWpKUPdCPP4XjJTEicoYZG2
y2a/4H/lDryqe12jEKFObQgZhGdLgUN4QcCZdkX5RKDgfFvz8E63xs1Z/2SBf49CXyUNHXExe/9n
GN1h2nAKv1IPTncDplZ4bvEOmJDiDxpA23jGfT5dyHiApQIy6tgAc+EGsz2w5k2IuRPwBZJAnw0a
8d+kHGdnC8LD6j95zsmScyY/lkejvGrkQbR7VENzQgInqaw+EQwozZJ5YztX3PBkAdjkiH13xQ3j
YptCLby22pn4saa8byOvdjGabwA31m+0TpIf1o7qhVwMki9QPmsaBxmEOYdm9HiBwKAUCWPAgzvj
8OkjQZdnq7x0iTd/zvqOsU0uPRd6ssbiPskHgeivC+AcJ64KcyWgyHAFIsRtdeGt8dnizFUEEiKv
sYJxoi45g/scqx3KM4tQy5rbXnlmgEZTjcIVsliX+Krrz+IhscHPBE2+64x7NKPMZovy6DJEVIPi
kw8uq0+1vrGDakNs2S2aPJ4jhP/lsFvkPqQ8WgLQMDz9kfJY84rn8DITNTkod3bsAy7DrWvLfcxi
Ue5QmmTGcXGBiby4zoHH3erOuoa7fp/tKtiZFd4lcpdPo3LTWKtj5ugWZlNYqMp9nlKVTo+u8aLr
Tw7+8wRuRoQg7gUZq6JDpzub+g5hSBfvZOnnCTM4wAFndggeUvoQGaa3bpu6R5Mh87tqXbKPxgjy
+SXL/Yr6D3kcETuEZG4M1VPUx6JBhr3r2VZmJsWM72nooSSFQ/JaVfjnWFJZyzaMs0jKEXtDnvi3
/NGOryT/IeqhsybZYxJClrSgqPAEb8LxmFFcmR5qebXc0jjJzT2PxqyfGuKJ6ASYNI0geG9Z18YP
/ceieCLXscOLfFd01/jq4higqUXJuyVQhUeKSqKGOssTvMreiLf40yFhTx+xZbiVPwAQJSpa2eBi
gE4KtMk0Nk5JCbjXGO6BaL0bdM9mvrWAel7fu6Jcp86nKpLagZ17lgHcWiFQnkNyIIV4W6DxdzYB
u278kMb3rYqEalcYuxFGrFntWHhnpvT3mX5w8JtsTOsyo2SFrt346Nd50zDUKFOU12bx6xD2/d6e
TotyjKNTav4M2GyNY5HvZxG48B+1h5J8Zu2BCp1ilyHed2LueMwUXPcKxBXAwpCzQlRSvmRf7nwa
wZzB6d3EHrm8dndUmWJVJzZfhe3PPq3zIprnkkt/wJQCsEa+ptkZAJoyBUN7cJ1r9hqqD17X8xD6
/XIgKgrnQHVZj5XWQjg5uswddcAwnXjbinKnknXYH9uZ5XNnpM8zi/fMkXk7ffMo1sOI0x7HZmCl
F3C7KMynV8s5meS0PHEtpvYgFwTCSMGCSga6sr4hjfn/8FURdsXTBfWS2WG2Z7U2yCExnqrsENLf
agOWXD302bHZvcfhWVOCJMKQR7kZDErAW+rbADcwBU3Fr4BCgYqwQ+UZgABwizuMpDRQ6kBfAP8d
RO1hWpjsO0j1UNU781mT2y9afsbCuX+bf7Pnqi7xE9T1W5YeuEEa/a9iO53zJ7owrE48N2y0PCFU
CJr2bVjuthwvEeR1/UYVy2TrUYnOgn+iF9FDhBB7kmmn/tWKDl+g24lEHa7xiDGa1l9HlzvOrnl1
GMTVcs61uW8+VOaaSClwdzfPQH7RhcT88uy6GM+6uES0G1i86Jwy+T3CkqUdQ7n2rTV3yAEsFwKv
R22CqpkN2hr3PDjJcMWm6fxlSg5HmszRSjtAvwnMD8oTZCjasDX7Mx8vHLfo1IpzupyMDnzoXcnh
ESiXcik4ldPUrDGDHFH7+5wqSfOYyB9Bj8lVzv1Ue1TAbxhBQxxUuRPz60Bt1B3RThdWQIMdnjZi
n9HdLsJf5eIuNvst0uDlt4Rq0dWz4IFK2uBhpANH/IkfFx9x55d8GfsJ3MOJKfAm+USZCkcfv7Sm
vQj3zgBxiCxI+kMw4oPq2PiPfQlqZo8IIXkxmc+RcASLt/Bt+UZly1fxYgqECLQ+t5oK/QhBM0MN
RpY0s9bPmxRcne9oNuNFfzHpwZ4HLxvho+/bb4rOSZt/GlSXVJDmF/YhBJ9HSkeXtllOT3yR6lU1
2p54g0Az0QF7IQ2nMRD5U/lbkTjylnzCWzYwcje38NDfzNIjHGR8id/4YUiSOp/bw/q0a49KUM1g
tG3mZ/WFxvPRqU706NgT0/DaXOxvcgCwLCXbie6n8Obey735GUA+/tv5QsnIIaPa1TXAHyRYNSKA
k0LgHymqnARvGmvIohEsBjEuGvKDDW6w6nE3ATF2zOqQUSmEiTwYG4Edre8wn5ASd5gUx+eKEe8n
wbAY9LtKrWuRsed3Ja4SocJwkiDiwhZo06Z3176wXA61sHxFMZ+pv3CiaQfJEZjh7h0za3QW42O4
HLIFMMgObeaNXFPtT/4GswgeHjlrWL5eZu24ZAHFU+nsdKraess5jhUDJQoFPsdw+DHDW5rc0vfQ
wfEOFHzNehgBhRsBniwqbK4I9BXLJGs5PxgAv4DHNTBdiFo3JDHCnuGy1mxR8sommNrr0NyhZHLW
l+QAaNe9ub4fV0E5sjTNINR8eLSH14p+o1h0kF4/PSlB0NVOE9FqTf+sDWnwYhjEiZACrbLoXZJy
2QPPIEvKQk98IsVjNK/OfFuSXayED4t8bxlPqHeEh7G8T+EVPN+Cud+Jt2b54xT0oeheNR2cQ/Lf
Ss5sqQ0GQjDLiPLi4KlTv+lbBLV4FRunvYQxzyyMjoiYQEDkpHX003uqehRzMDtm7at38QrYT80y
nDCVAs6kjISzjBsGb4k/U6iCPH9Qh/gBZ8R2VBPvMUFHTuSrkx37ZiHlQ/NsLTyJ5eQmq0cPkc2c
nqMmvWotUQOiP4upvRlIC4jZgIXFMbomBwhMMMBAWpcc/IPqEmGn5POZbmqXoR2C9W3b3QHqyihL
6CYlSrqGilKUtHUQdNe+AcgIjDmJgpoEOjjdOlftgBqFt6QoXuBIsw0I5c2N37s8LClyXOWsRhTb
lN2txXyBaUe3SUOiBuEo9TAcBnGcOuugW8xhIwVd0jJm58akohl1FcxEqiOuT9IfvTbswIUYY/1x
WWtrIFIbOeDz1wCf2Mn0pyaPcWj7+6qXexB1aHItxBdaSmT6/BGZbOqQqk7wRzgXwoTvI1ac5iPv
GM2wFlLF6vWhoX9Jm38tf6zihHsFf99zmtT6fomRmBjusASMnXwafOK0WLQqjRlEcDXXzHiSv4PI
WDRF+pxZufBRubGX6Iln6sWjpUf3kfLTps2zDQkoNk5YLe+6/k0YxX3fA0upsBvodCbVodF3UEHu
tQp3vKmrO+pEWAdxqQR9ZhMzQlYoRx6mrV3pHuvCorkYaoyXLeSgZsjxM7FZ5puKIiojm1wMMA2a
+D4cOte3B4QYaSjTbeFSC7vs1s5U7vXseywsBy29uw7J+p+4+hO3iXiQsZZ4CLIY6Dq0R2T2nBtU
TB3wGVTqYAkFyWSN/RfvoLGdMWd0fR4xLx0xrsIHAPunoboEq1/lZNSgTn5OazqoTQkHL6ZEMm0q
WM1tzZ0qEmwyntq6Nzg/B4YIM2fr4jBgYKbqil/dWCLRZ3jEOZHYdaNrcXYUw7HX01fNrlivFXJN
0qImvt1ibKAXpKImpvokpEn53QskYkZ7Wdz32hDfRadOGzPnRIZPMD27Bn1vhcHcxq1pgRKivjVD
40PLxF+SYGld0XZnaFN/LInJFgJ1iNkuav9G7/dNjQPGjONtH5o0cxm6KngCwHFtMkP/ElG3L1Iz
pSlAfZdhV7aQT2y0lH52GacLg4DV1kOv2pEF7KPsRTOq58Ry/JGI7A299GnjTHhHorjnKBfSYK1c
un2VfHGyAop1xY5Bs7TuivjYWJL9XOF2Hp2X0eG04LY8Zk0v3kcnPoSG+qUmVBPEEzZ1pRwyssl7
RQCLZcATlMRYk82bokq1tOfo3lJAv5dTRq0xMDPQ6djGqc72mKonR2CYGJKlDsJuehJZSG+4IPOs
BZsvuuyYOjBIM82evcgu/mS5Vgb2RLi9LuNgGOY6aKucmoCQMa90FLFlaP8cjq1DvRhyktHesN47
nsoAJiAdc+6mc9F3uic7jIDjOJ3F+t7tCdV3Efp2m7IXY33tHLY5/Mcvdi8ep8IIIpfNvsLqrY9p
4vXkA+qxrcOomH96QmMmN8vZmZkqW2NpsvxNjBW4WCFKBUzk2KD7e9iP8ZY8yg8k8HqFma5Jf8C1
H7QYiLpaIb1tXFZ2DRUosR0G04Z0J+foaWopk9v0ahb6L7XqoDE69wn4XRNgwEDQlYYZO9w7+Xyd
BppMGX6WkY07yW3kuA8oaV+U0iIZ3Y2JWKFFE868pIEYAMNNDxaosRM+ni+MQ7tRFDHvjEQ1cs03
1YwMUU4/JqJxrzMjQlTlTSzpqbWhBILwIl9ZKd6shEYBI/1wtl5QQJLpkFPyUerXGStJzEB/k420
mngKN9YANTvW6Rbb5ATjAghzVG5xvPaB7ORkrlNM4MevoakgES7ewnSSXosZlQ2Qytq9q0I1pB4D
8TRM3EJWqyd0zZNz6WT0dwDIdBkpYEMLS76oV7gAKQVekxFQQFZKyWQoFvGbsNdVW5OE3tXt8zJX
uw5zsTplj4oxE1mQ0NiFBM3TLhxWVXymKTzNrW6N1wXs4dEZoYF2oj5GhEhg96YtSJumN6sgjdnc
TAtc8EzjyNbUi2Mx0DC0xCDnmM67SH21WTg2tzNE11h/VFzlo6N41Tl1h5QEwN3gjDkwLDPzpWoR
Bhrae9z1n4Isx1SVezFRD+GeHQhyNhwzPdcEoozGayvoALcxrsAGMxf2p3RXlO+GDb+mnsqPPqMp
iWQDN6C8b0k9abMGJ29dP8eZ+PPpqOWHBuIsJgizjBMg3RlEx7TOXqeMI39ZY8MaCGQzKdTyiPYU
dIeJKStmx3kQ++khnCGYaw38UlRQiVrm5zHp3thCFl8xqq9icJ8jHYxz397FHXkEagXNISzAilv4
MjemiLB3u/FBc8DQuwVIO3coz1BcbN+dP3rdrlBZ08QVot33I3BB4RTXflEQoKMxxwH6VUJy2jO8
JTYTdOXYfs/h2LFyD5yh00fmkA9Ern7bWaR4zE9gbOHtb0cYPsuKECiN5buIh9Uy33pFnPcHzYxe
Wi3TDtoQ0g0yS8VLs+lCsBRo5uGasWFgm2QnBQpJH90RZ1Tj39MYHtoK4ZPe0McqouFiF7LflTw+
iI7bg40Trk3a5l4ru/sFdwWkLjhfhq7sItiuSCIgZzPtiyRBpXal7RPOSUXrEGEOptbrV7dkGK8J
LrGD1hO1C8/XbN43ekj8eEGSaak8DNghu7Z+jaLlL5IKnQELAwt0VU4uEetmDeradtoujHkICsT+
2DH1aPJH1DO0SDIETYNLIMpkmuTjjrT15qAVFX5Zkg8Chu5ngpb+jALxcM07abaDzThQTYBDWRrJ
qJ09kioWG+m+EKGO3Xx6ciPGUl2tf40xIaXoOT8bxEW+rGhUk5y4enU4Mkl6ubIIGaGzuk1hYvl1
iQa1GcqX3FaNvS7aJ7MZomBSqgtsO/bJ5lsts8Fnmx+3aAZfTfIQwIMyKtFWF6LW9aeicM8NWxqx
QS1m2bGEgYdkcK3XmNskAD0WsHghgRqNEj73zqmKnJ8wym9LM53tFjdzYsc6Gv16NcaeYK+0aN7R
smtttxBoaaMtH3HP9jtDRB95+YdcuSKfikPUPMeyijHVN5Ov5zXKQOXFzuhZqjr69ZpAJHyMotui
pnF2yPLFNpU7IG1sONO+cnOsjXECexbJLVUaw7l5Jjwh/zJ7q/DGpNxHSaJsIQF5ump8Opx7dUUj
XhhMGLT+VScVOSMjlDGIYHJs3fjN1RoyE6foT20QmGxFBpruyISHRrMPyNNpPgtHwwOTUS0ZnXsP
XuQeKbrGLOTNnHMNV/TAydIMX53aujQddis1BeHuPjsl7da2677Eg9tDRsGG/rLEggjx+erYMz1S
AqchCjMzhyCTQgYQZO8MU/eemSWvIsQUkTL+k4027G1BFk9Nv8lon4dJntuqfM8SG0dMjDW8/9Mo
xH2RUZuTaVbSjW1MOiWRGF66vkoC1Ad4hJs3w6GaXDKdGHLrrRYDeh6Gpg3tW/RnNW240PbRAOdb
BXPxnJAAHZkYHe2YNEgoDq7k0UthyqBCNO4w9pdbQ6VVIIaU513RD3X8Pi5vGhRkX4aIvWoCdMpT
pRcP0awy4MNev2k7xMadYxwasW7xlQr7IVtzZzPGwYmlbgcq16wE965HLi3OZXla2ulMKnTnaTWH
5zQxPyaLYL9EB6oS13CwQUegYFfRm5Fa2BuP/TzsisWyN7Kg198nzeM8yee6sLHUc2TrTIZFhS4D
088NTJNOWam+qdSvzgTtBGkVNwQUQC2aH7CKWFBGe0+oDFfaxjk1TR4yaJl9paIZVK/W6xFr4uIm
QJcnY2dopTekaXoZpMtehaelUBjDCCI/BqVvz84Ips22ldBbTGtfaAhkOnYGT7bTd9fY4Q4ZMBSt
0GVKQ6DoSUQDxzLsMr5iL3+tApN2aAtS23UFogEZlQNBUMbY+JkSHlRrIIaGRHeWw5awipJrDbhQ
2ZmxaE/zpEigH+G5H2JM0FbOscIg9McRcX8CQRxVnM+m9KQSspABYjoRonkz8QngSFi1/c1WVUYA
x2O+nsPvpLbQYY2GT4SHcPxlMu3jHv61MSrdlgj4OuBYG5REAp2jmAYdCoN7s0/LOxTxZ8ctLlmi
yiOZAwiy1tg2URFqggoXAkF0bHpGbVgrkWBHxxXjt09nkF8ap5BYuOlezCElwbI8usXoEiFBwR2z
pG9rY9qivJX7wWhc0kvM7lj1NNp0M8tvsctZK41xgyNJ63OCYHogMROZOIlY8j0YENgKaYzhGnjA
WJs3yyTEFtlxtikGwwM6rtwZ0ewGjktbIk84/wi8w4Gjir1qoOussDOvNBAgT6SoVK59DQ0m/AzC
d9CW52u93t8Ny1JbAaVgvW58OVAqqmHKYUs3dr+/opzcNhAJ40gOj6R5ZWfFwL6mpaAA0kzLAinL
aZdL7WOs9exSy+aHoOEbAk3o+CPbUiqKNawQtDhhvBaxl8yxtAYepVwXK90iqcTkO5nooCbDWzeo
cobaOx2zWXUPpd0eWCubk9W7XrRSt0sH7WFt15Q6uZ3trcH5bEI81cOUguSt0QKOES6mNBEABQiT
dZZxONv6sCfPg/OJUtARHJs7lNk6TRnC2Y0h+3QK2rdYcvDuQQhRFVLt1XE+VFV4icTCKDIDi6hX
KSoMPBNmzKpnF/FhTFfo+3oeG1YJLmEzCFmbD2VC+DBjX0GfSHBgoYfavhiJPx5j1c+kWkEcdadA
1GXpA/ZHwJuHpDdNjNGsxLSfBO2DwnaPwja7T9knuwYGjdUr1qdl0I4odfPTQI5QtGjGpJWMV7K+
i1MdtR2XqNwN0EJOQ46zojV65te0l/JiZooMdduwafEO/AQywIvKGxeHv0uMpxlG9WNSTnt0+lSt
OZIXnuMfe2Z6Lu0fHUX63uz2Ki54IgS6L0txX92CPmGuOzO6atixDelXyGgzAtFxANknMUVH1kgT
WXVy5CKiL2gqnB/O+NSWxGggwLr2iARAH6En6ca3tplLX7eTDgOJ3W1BTjmkX23RGlUb2WbnIczm
Db6aFYG4/FhO6WJwnjL6jRROVV/9xCFHxJlFL4jkwUyUV1OS0dmiJPSjidhNGO9QwKCsEYTYEg/d
77t2jOBEHQ1q/61hVUfXoiZuMxpiyUSnoTSPdc0wLx8jEtQp3WPLHrakQG7CZRmvqYk+ybbbbxnz
3wbXoM+RYgd24hL0TdqvBxm19EhmC+yMmbZKCySSOikQdJqjUXF3SmifOCATJ2ucbDOB8FgU075z
mZCkE8HaoRYz25FwKu2FKa+eEEs4IxXuMuQbTK0ttxquTjQxQmGw2prcWm5Ib6MMuR1F/irDfN+X
aKL61MuLsfJyhQmBO+AiV1CeJa14tehVUGpZewcTrRazc1vMxcB0hvvE+hTqetEqjIAVqU9q0f8F
epwfpD82BfGqIWG8wGiv7hjO13xXFBKDbLEzbfqmcw7wBjoUYElVt7fEJek0+yG01mHWn/OmCZre
uLkuikkgS82+UQCtOZ0gWcfm7kN6lpVouqUVHzpaezbjwcUh4EU0K81NzRffKhydKGhHR/DnojMm
VlJELRqU0Vx5HmXjd83SMDYkuAiH87GM/vaS0Ac2s53WTISGl9aqPVTLveCcSo6Z2Ocx80hya4Iy
tbhn7fEBHt5TmSzRg+sMD/xoVMKaHjHAk6/s+xGBAGhgbA4Z5Ni4UbjDLwAqCkTPGryLrD8Gp0dN
W55UNcx3tWSR6NQEUMtQPk4QQbukvLdBrdPqAR9h928uqTUM17F0DiZTvIb4wI1mytcxpl+eIXLk
GFeb3pJ2rZ+O9AswiqHwr5HAYRygNtQR+SgOaAx40xoSksGI3xObNO+qVT7jnttUHWrw14b5zHIw
1wvmcHjnfqNTTDqVi5JA24lCWshF2CXChMJBtNwYSUJQmD3eyBghvs5Wb3XDQb1LppNSyx2yccSt
OZb0hJeSYxfay1BsumpeWDyLW2tDJLNmxKukkr/ahQZLiRPmszKo1p0Zc8HgQi07yyjm88IUYEkK
7B4KYuC8WOQBdjOyCxjwaFHD8P/jNf/+dyxh4r8ka9JOqdu//zdZc/36v5+y+/e/DBNfF10SV8UQ
ppu69n+gmoYOOdPVoDRa/L8wNIxY/2kGM8R/2KorXMDkNAvwfeET+087GD9PECZmu6pmaZqBM+x/
BNXE7/X/2sHIPrUcnGoQzF3DZq90+O/fn7ekjOS//6X9r4FUv6GMgGPTxLLaJ7VjJruMEkyR4jxl
aLRpFz2XYXpNFqSnqJqZ//Hsu2GB5iFO3yapv+GPp9fpavTyeuVCa/ArHNMvmm4DdHjjrKSMAMUX
IBl27vniLGmAeYC6onnU0+hhEvreSbv7EdzXZjFpksEi4hxRyyvDNafhnKuXvCpbpykqDNSoHez3
mPEfGgz1RNef3e5+tGyFgUaREG7fImBg3lWu7Ccz5lvVfHQ4QFiSn8QvsYqMPUw+tXR+tl1E2leu
QiDoWvepmBrG3zqim6YlH9TxOT3xQ0J+bZwxXG6GdyiBpCiLI/1v3+F96h0/MlRnd6tp8PTTMKR4
56/4FFfBPauhg2FE1ROuEZwaLtRy+31p80g5qkLc3yQs2OuPkgg1fyXgYUyrHTomQ+ImsTkcokkz
Zhz6408KCGSnMn5c3xjhWi7x0gpBCZyThh4BgovwzcoBtle2+aiyjxLYyFQebCJQhhpLDFdRKqvG
mgS1SHWvNNuwEen8ZqFFf/EEhNRuvH7gGeepluUmUZKv3+vCYGVT1zaATodXXgzdw6gn+4khygZN
QeerZn2csLFutDcxJlGgxnLc9/abxZVUUtM3GQw7lEDstLCehBy2NdFk5UHLe0ZBA9cci9xmEqVf
L/qhz/mRU10zjInMXU87g2bV7NCig0NZas4NVj4SnJpSRHBwn+aL3egaOyufhNrwAjnzgQqw2jeE
wZghIoOWlo7vnPx2cOSUcyaq+2mwT7LVKQhzosiUCWy3CelAzNUt14Zyp3cM2afytqxqFJqoYIkg
XGmu+xEp03ZwRLlTGo5vzQigwdHiCXNEypCVC6i69kVFhJmtIxFy47h7G6aJVgHRepjbv23PdyjW
xVEPuUmix7SQK5ojalpd0v88BF2onqIp36dmzRhSx2ZkWzyCRqshwVZOrcZryVzxYJvLQxl2DiYm
qW/6pQzUlOzxZf3orXxEryc+8jhCJ0BUuqqB9XHhzHXe+qw2jcDhadwrNaHQ/HtiM1+2huWs9f0u
nrnBlpQPISyUp6pLvrLE8dxuPIWFBRgjfJKF9RRlCxFt5nEabYSTvEB1ZuJtOsk21gzuYYuxaaLR
o4QajhrYJOsq5A3lMYtIeCDs/jMCAoGCIftSF+upnPnOie5AX5Ial/cD4//2MMczakj84b/3BMf8
S788SZtImhgTxrZcn9xO7AiP+m0jYuDbDCYa2SF3nxyVzoRe3iY+AVYDy2sm/oLgF2pimiT0OCYc
IDkNOPwNmM1ob7vpD4Suzqd98EOzi8elmK6aRTf/dzWSRvdcDP2TVFMc/QRiFF180wxBnL3LSlkk
UnrS5J4t6fPo713EYxw26ZdGHNzGNmiL2GNziunIpJV1SSzWVHxHfxVhvxXr2681BmHpnO6bvv/L
SQAhYxa9llF597s69sQQ/t48GCdhBLU8KutnR/mJTZ3iOs/QNw2JextIUadNo7yOmmDGmgNYlY1x
nAnYVhyWtlIsHv1AOhwduZiKVrxMVbIjoYI8u6QjCTWSr0aPoFiZFWQqInq38Dl5IxsafRKmIGKZ
wBaHZ0O+VY3DcYQW5MGAttpOwjiJf253hwxjRh0ZlRuOjKao73N0H7tEmUmhsayjDq0UqyByoHVV
46kiChoJTakb3mw8JRbHUKbz7XalwrZ2/BVFMBIqh2tAYNk0WK8owOKJtyMtA2GyvetzAOV6Ez3r
qbnjM2KmqfOf0wTBXJ/+qVFn9LZ5b/Q97lB+JQjKejdU0batM/MIeS9QW+ekx/h+121hKfnUmnpy
eMTzecvJD3hn+vXPor4+1PBC1Fjxf7dPd72uv6sia8pFly90oS/rYuAQjstKySv7fen6vDEYAmOS
oL+g5djY2ohPXsUPPCrD9zLnLHZOzVEai1GGFAzafR/jpJ5ED37ezB4b20JyHDKfYGtTHV6H5MU6
Ls9swqkX26HRM13iBLad16Vgos5kOwAN5z6R7f5khEyLs7TCbcDm3Wvxl1YhXREoMIWTfq1fMg7x
1++jZYbj60q6jjDmqer9+sWp5NfiQKeeHayDjMSTMVoJiBo72a5UHWPNlRQNf2WtOzqMZwP91F8j
IlPaHeyn35/b9xWXr8gfCU5WK/WmrUu3pvNN8/qiYNVvhozgdnK4DjVwCpiZ1sUate+Gns+k88Xr
y7QL7hC4+hkfMD0CtIPWuzUUsB9ZolzVgCo2P81KhV7ceVrf/lI7F1ezcZrbB0uTZxkzkFu3td8X
VUa8s4YdiaJuG2r94/p2pw4fz6Dy5oTiVzZDD9CdqFCTZ2vg7eUOG9rvC2qJ5+C0qq358TjcJYph
3uNY8YeDzDzMpz39qNIjawvZ/KJ7Glwj+hG8lfWPLhsDs7IerdxARmTM31UrVlwE27XzGYdLuWsi
sKodWqb17RYsfzt2PmjodDb0z26qUQbas8EHqj4BLXG383praIP+PNrxZ26wUNoEFtOj0I8GbWJj
QgmzfkzrBVGcDjpyPFxUPIkbVVGpfNanLeuOoYXkWPL4UYcM23bExFGFfxZC5/A7E0BeMP0zE+Oh
mKo3s+C763Ujg+txF1vj/e+H1xNVt8lDlBMtr+L3WmOeZVTCFGX9aGYGhr5Kh6taIuIwB7aixqEi
Sazu9PtalmUtrVTzy1VZSPiEQpPXsu5hv6+jTrDhxypqbYf38/tIDGqNKrrF/aExP2GK1RnrBarL
62QZ/3zdxGRjq1hjB/ucD6lwqvNsMOZKOn620usvTLfvnCQ89RG9ltZ0aY1jlq55daCcWD3W+/L3
HRcz+9qy4uPw0/Cw8XMZJ/8BuUAQBg+3sd7YDdO2ahr/1AV/Iy2KUAbp6+c7CQ2S3fpJ/PNPc7vG
RYAuUFqcJrglkejesfJef39Wtv4uqZSArtePtJHyxYxdYJG8DydOn9ywu/5u5okdPmmkqDDBnihU
oAatl1oqSCIJAvbGzqy2A3gbqKasTTVFEOSd8EnJKuBe9jns0eusL96UIKoERq3fR9TCpR0zFo+b
6mueLLTbUehV8pqp7t+s7d+MjFOEQ5LsFppDAHuaC5v1FEHt9yBopv6uDr93faTr+wEyP7BBFv8C
gRFDmd9voGDmAuKDUmbxZZhop39fyO8X/l50e71EdYzMJO8vdGeBqPPkcn9SuSFGinSx67N6Cbq4
YeJBac7oAq/0EO2stZByWUvMmJVRdsWnQdShyl+ua+i67NW1cmJacktXC7+c86+0X1XY/5u9M1uu
G9m26684/A4HkOgSjrgv5O579hRfEJIooe8SbeLrPcCyz62qe1223x0nzi5SorS30CRWrjXnmDEp
R7ao2HJTaDa6Owvmvh4DmzCwCQ03LcQDAVdREKQxzYDO2PV5fppV4x6TAvlQXTh70kDxn9rM1YcZ
hXUxKxr0ejeYWK2krMEzcteGAT4FJ1GHKACFVEN6SDQt61BkXBX6gsSD1ZjG7R9X7te2zJvbajXR
kluKoTTgJSJTGdsaMvg8rVZERSFZXM6CVQ/PUY8Qndu5XfZBUYS0LzXHHT12qFkNRtaBqWtUPH79
9tf9OoflUyHLm0nWEYzPvVPUC8vTJ6WFaowlMjbkwVLH5ct5eQpUBWe98m5pO/wAlo8wctnfFYO7
X1YuK83fgqqDAoFHgK7117UsMzQwWMwYOe7cJPy0SJ2+c6aIwpM/0UlSrbzL8nRhngA4ueJdAj42
18uquJFhQ3NzuYe/VoNOAtlTVQRDEIfMjPxb+VimsqmkO+iC7old7OztwhtXgYTpz8PVtJH40rO+
hhWbhaZB61MRQ4r7fIGvDx4OctxPgEeZ+LLqT1H4vU471qQRXy2ktEOTo7/JTKyegTx0JO8lI8eb
2RdokP6WGJDV/1ehu/yTfDW/hCWOoszmz6XhsiT0Fu/EyTD+qItjzTX9dTZVxjOm1+Uxn6I1id3P
GQrKPqbHyx5NkamI3dx/9tlUuB26+OWL1E1+LP+NfCpxJuFlI5mqMmJB7oIP3PKee0tePO3tvy7v
OKYmZow7qcUg4J19J3z5ulXCRdg5yOzVINJCp/GPcCk6lr85YOe6nBjSrm0QHJzxDCbIcmtRWi9+
GOtoFSVaxB5BWOTc/nWT5e1rNZXfcflvwc2dl5IgDYhV9jLE5XxUI4Ym1RP7sRoFa4lgAJKgALtD
ycMun5r/a1cqQm+/1GhsWWgvx8V6uX9rYX2OhN1z1yLREkyoE+E/jpm+fT3Alx8xIj6cNbpItEL2
HEtXY6xJPxuDB781nvM5+cFI62slaAg+h5mZQONAdj5Pb7AHv97z6x/4xx+lXdIlDT1UYdMRfyo9
cVk+lZgqnLCxg3irRP+77K1qyX0VhLl75zJ0HB+CZUu8/CzP5HkzSH+Phzjg+cqPldXCs+NTxWnN
Bn2pM5bCc/rmzv3H198fsgAuiVCwaBBP4aZtOFR/7CdigUHSZ1yDaGpjxBPQuK1USIaX6zUeWdWY
j1IlW7tOz2ovRrB3tiPWMXezl/O56Ridqtg4VdUBth93D4T3u5TN6v3XLtunLek2V2spFJYjPWc2
GkkxPs5LvbFsbalYpaCCbYMRO9Rw+NoAtzbN+aCiU0yd7LUs6rk3d2uPijMx7J9DcsK2X27LgNO4
/N9apT5NJsWV8bX7bbTeGVGI2YgbBlf3kgJKKzWmVRFFZnSfLPcQ0kg6QCk0wXK6un5proZlPKFN
DmXsQP/n0xVsusv6sel4XqYcWQk71p+Iiuk5B+SpPsqp2y7/jGXjVnhL7VnTkvna3C9NkSZI1vzz
PmefB9zXhf/VOPnauv0JMXWrch1V5X8pe4ilSdnReFu6cH/86v7z3/6rLwBKURmYdAtNR9IypCH4
5y7dmMSWM8WMplRlnQfH+S0kk3i0zM7PrAqB5bvr/w//+r/p9AYc+f89+2urfv38K/dr+fk/Or0C
gpfjyyDwhO9J13X+HfsV/DfbR75iCpQnvvQt61+d3iUjiaarKS30y/IPIti/d3r9wHV9kyBIdGGW
6/2/dHoF7/GXK2hRnZGZQC85sOGPeUu40p/6vI49WIUTQSSIGtRSCabv2eUKd2iMhkGLY5Qh4ToG
YHhn6SIlnoKWQKvLZ+Ui0QxC+rUTUaTrCOxnQxeEZAz4VXmJrSPGfmzWAAS1f/nTwf1PrvqlBf4f
PjQH0wOL5rnLgfjrhy5zs1WWRqFQ2Di7umK82sQe3ke6gCXxq1WEztSRa8NVGW+RDPCCTV61c+J+
93/4IP/Z0ZNSQiV1OX7C/Rs0zTZhZJVuaDDNn7E+RhpSt4sRbGZGRVfX2VG0/w7GTt/zdGTdKSdz
RZ/39z9/jCXg6s+rwHIOA1MwEXAcx2NV+OvhCONwbKMQaWNeQy9QDfaN0IDmSj/RKZC1/PO70eX5
2/sJQeQX/7NcMEHCdP92+IfQjsKMJso9sQj9pcbcNoTOd2NQV2V02doS4OxxRHjP9HNpTUT6h0Cn
fJoppo/a4gLwiK4dx7eYmOS4IhqSoMvRYWDr5yOzAIYfaMogszHA1uzv288Kr3TdWggWDYYCNEpR
NM9L2ELyOCwZJOSMdkf2VK9mj924pDjbZWkm74moSp548N3ZovCOSW1ttAHWOQ8x7jX9po+zBAcC
jOMyOytCJo5kpd/XT0VBwODY+WseV3IN3igkLTVAgYXrNLeKm0tFbBfIWsqEaiRMigQhvoec14ow
RIbwY0l3PYgl5IC0+GbstiPK4DPSEKyD5bjV00S3McHpR5X91AHe5HPN7r0Fp+wAEuYejwfoHuGe
GXOSzym6/ehOqNj6/J5d2rjL2dhhGmu3XqhnHleaqOiG3X5OQ4McUHxdVnIezQwxFOr1KaaTTRVQ
4mW0wA0TA8R4GFT/M6jz59xBCu8QE+k0H7MSxTbz3bdQTCt2GflHDWT23hu9aBVEJTmlEQFjAd0E
LMvGsGGITqZF32R7ADPO2fH1sbOD8uAjz8SAnJakzNc3Q5Jr01UOEqG6301S62ODFGdv+93L5Bnh
MVDhJaywaVqaUGPlktlqD25x8QIUz5kJs6F9s2rdv5I2TadrSTCqA/3U+WR6xdVg3cWBkmvZqWfi
cM3LNNTiWBniSOxnCmDJGrdsORE19mHCqN+IdjwXIRCnESIxgg2h8dYQRqLoHSG65v3d32GAb0IG
vsGwoBqIY0KkEkprNYSBeuiWF2c03h2rx/8lm4NpixpncAG6wkcyZ2iyif/5phPMA/9yjy/3nAyE
ZVu0llzna0n80zpdlb4okpogNYeoXVCD+150w9GhutPDsPWxjx1tiRVT+R8JxgXgVchvBjIIRoLB
+7kYnwGw79MhSG5kzyZCrjXqC9R8oFbM4aiSHKrgs9m2PaumQT8umM0dzc8zURTJsf+fgYw/p/8e
/aq4g/9euFjLGvHnNUsg3jA9n66750hhSfOva5ZpaieGwhWhoqLjxeY5OBuPvqZ31TcOPq6WHD6R
uCRIDVjrhtPoz9XWYHQN9yM7/PPBdf7jhxEWuljLNV1MExyrv34Y8jtBx03oR02XLi6jd0qoThbk
E0f1VRe0jp3Mck5ieYkXHHVGTUayk8s4Pao2eNzrUWw8q6gPslQxtKFFgc2GcUNIQ4yU5WdtD/l9
1CfBLQp4GCAWDUfHX5PMWJ3mFCtggrp3NHqc4Y1XP6mxMU4dkSYoqlP7pc0mcFaW+du3lzGOPYZv
IkIpb5RkeOZ1GL6VdfutmCt1cySH8J8Pj2X/x4uP0+WzRXQcAVPo7yeL63mScxzzmLNm0Cmm2Id+
3p7IHjQhUPiIGEIn2uASMV+UhEAxyexXQJRSJauR50IHZ7dzkdA1jd7P1A15MSTbuiFtxPEQRVup
FM+J9t8MS5cX1RnTYy2xwdsh46PZxArqubu6K31uL0ZuTcg7SrBY29yy9JMMb71ed/oXriXvauAb
fFA5Dmg7DjZf32Vh9x0cuj6rjimRjlGtNMtR9ZIQx25kX3EZDSe3p9Eu7M4kkg53PrG3zEqb2HvK
x4lWTKrXgqRBrkUlv9tx/VCio/oV4adIx+JuRnn1MI3FVVGx7MxpkXEJX5+Sis1makYj4k2Jldrr
a241eAOz2QMsGV3v3pqM+lyYFi+SZGOWZmxpA3CdFAKdZC6CM0GUmyRrxX0w4ihLevazJMFKQDEh
VpkxqH9Yxi6e+u5W51V4i2okcHOg9wHi27NXJ+ps8Hw0wsLaYyRrzoLFEZO/Ijram32kQ+amw3lU
1b5co7frN/VyeDDigl9NHNhThRAvXe88GKXjPTHGAuOB1A/PxT2eFJeLvLGen4y0YmCO1PuxysDK
+Mi67wK5uNW7RdnSpiSFJOoJ7JncDXDxEH9r9eBJW19yMqjhDkZMw9EgCkfKBzQTx8qOrJc4OZrs
jo++3bVHsXyVjABN//kSl3+vKIVwLI8qHACugIL7d7lD7o2tbgyMrKnrPuNb2rUMb0900Osd2Kls
FcXObcIfeWfVLhwEM+JMBW1wngPxa2S+vWYmOWw6QoBSNYP/iGselgU4W9NzaXwMzOUOyome5nAg
6YRYj4p80geXwvuBkSDe5IkUF9Mrd+bY8rwN50OCWg3h29jfOSQHrzDBYHwtJv349VJkmI5V0V59
siGmtu6OrhzkKScfiraZpLcKmKIx5k9bM9wZkrx8HGKXsV7RRbDEvrX9YnfplixPapDNGFX6o60Y
I2dJ/apTNN5jXdBhFQtP1xiPlhIjxHr56qc8XLw8aPdkxhfnzHOKjTMWXIyycDF65u4qx4q1TifU
nREpiutG9/3HICFtmYX9GtqlvbdMiStj+XUXM2rSWt5LVHj1Ie7gRv3zmbX+XhxzZqW9bG8C2/EB
Kf+tRM+GvvARygYY6+zNmFRwD3rvHE6YoPK5gFFFw+OxiPySCUYkbiSFZ/fVGDp7H2yHUu7WIaWJ
vmoS3dWBEE///PHY//19D89nM4km9X0kN//J4mrTUUOuz+KKaGJNO0WeSkPkhzIzN4oyiZpthg45
2sVCUaLTxfT4rUvLhOV3fmnAvERlZRMbwIuKJ/tQ8qRcNaa+QtINj5NuwmOK00OG1aPbYqKfyjB+
QdObbJOgKk4z+dBnD1aApJJeWh09LuImexGZNyFJ9Kmwrrov6mMisDwUWJ1etQ8BIaqqbaptogO6
INvSdUN6iB/6XqjSfmnSfRR26hiKCp9aN/JwE4yhiFR09l/ffb0oN4Ic21PAhaymxDtKa5fWufkc
xpToDmk4qyrI/E0zg0FKGiC2qesVJ3xE3aoXRfFY+hMIrKk/WE5FHk3JqtZ75ZuRNR8dowdUonV9
6C1/IFO0HTeTO9gPoFNZ99BYvZHo85Nm9PSZeDFqCMN+i213OtYEJtJpnuw3uk8lZWVLjSXaB+WS
ZxeMjV5sAvlL6f8w8If58BM6v54fm5RrPQuwU3p96B09Q6SHpKk+XeTbW6NCxewkOL7zmJZuHfIH
+rawtkS/DxuvqFFZNYu5FwUT8vhpFaade9W1s00YXB+HGFf+11dm9UaWrzrWtZcA12qcrSOIW+jp
Iu9wyte4vdqQpmEkmNwwy/ewBTyFZL4g0baiEjlE0aX7ImoHmCvtgF8MvaMRJwnKb6T9md9ZPEmK
30NV3lv1pKj2Q3EwiEHHJeRnR1MDRxnzhSuQpc25rUcabKPvn/PCio84v0CsmNOVh+dilUy/t5WB
aEQEw1tWOz+NsH+ojPo1DgoCMzE27MMu9O7HVFrHTuXi+PVV7RAoB2KwezMuQThFV07BuDYiiLai
a9/idHJPmoLlrsgb8QhYfTNVU3DVVXLFWlYe0zyA4gVCqUVtw3QHzsHZLqpxa5Tq1yz97gyUMTy0
5AWsI0fiWRyjn3GJ86mxP5Oo+YiAjUTDVveTous7OZeqiQWihGJYeTVWbZ7GppxuVDns7u6dyF5H
dGyeqP/LK1UEdnD9YLe6+uEzKwDvM6tbnZrxKYY4sfr6DeHdHL/aTLFnP1gK3KDRkSKMntBZRwV+
aEVE5BispqpUV6OKgk2OiIfZeGYxdYaLnZfJhNEE9xoqLX8XqZlZpxFaBH/GkMQaYk8R2IQIp2ZS
rouq2BhLFKtBmxobuCpBlUVuuhkUECUSotx7R+nouqRHd3qYfy0z1sYcQ/J3TfM4C/wlKOgJVkbK
zC0gx2tnX2gnWfT4+SYfYCPZZVIzN7H8y5Bk7n6M09OclQjwKJIv2cQYWJCocd86TrSSoljCHGvN
7NbXB/jsdwj7MdHUEVPlcBoOg8K0NncayI/woDiZsoKQx5DDmMgDmkQQrcKQK9NJARkXonsoIzvb
xQEYBuX2O7NufHqiucc+vWw2dYXXbMQQ+Fvv2OHI9eQGzr4u9Hs8ZT5ZaQG+hWjrJkVL3KBqvm34
52anrBQvQ1fYx+lfL/lINwlobbsyzfya0Px5tEnwuzp2+RrJofhO+gvxL3kf3vntEK9UapPbI7nl
AmmcuUoqcrcBF1Kks9A2tatBfZDwg9YuOGWV/2HiFqFw1pAiM/wVie9e58zCBxYN5Tn30DEKG0Qa
uATewaOwnGXrHuuYpzzsW8P0+8PkIyBqbNLRMv/31zmAcgLZjHPMeL2IHuCc7zK2LZMv382aIMtI
kc46jeI3Wdb62EbRymjF60DfEt0eL12O+T9DjYcuPAp2SandbTPBKzBG37nkWfEJqhodi8zSPfep
ta45C3un7kd22T6GFt2CLymn1xEj+Mq3imY/dnX7zphkk2j5mCoq+imt7TccXE9527MuOPabnXKa
bbPDhh+vkPZgSRSj+VqSu05DTF9b10+ouCfyzgz3ObIJpa11uBpaC3tiMANUi/HLtqbYzBBpL9by
4jLkA1bwZoaDeAtndWbbAwHGmo9F7tTbyvTmTTY4P52qK7+bVX/1eSJfx68tf2pXKwO8ktUFhPnl
xCORnO4huEjHk02qh5B19sCzoEHj6d23Ipy2flBAl2+H58obsa/Akt37iUcvqcXZWVnqyQFYmRpZ
+ODZKobCHYEqtur6yGOjPk55Syxv0BGoN8Z77brBTXvxObMkjJxmnk/MxPEhsY3fqjr/VbbxKcfm
tY4YfAPTbbpjP2ZvwmgUi/CUwz/RoPa6qcPaPv+0k8F+Twp8C0FfbVy1sNEaN8YqV4eURXW4Sjl2
oOuAX/cKp40togjjK6OGTvfexu6ZriT072TRiFUUJJAVSp8sg0weqLrGvY/ahGscqEogk++hq7uD
kF75WKbdlYG6fxHmUKyHiZRcC1HnpkNGuw/q1zpx64/EaB4mXJe7MtDGARWaBOKKs781+mMwjROr
Q+BtK/znD7ln7PNW0/RVcXNvIKUpuwar4PKY9lzjmE5vceTL7xnaPJE0NftDXIke90vu+u1R96o9
o8OGalTpTZt0chMoZZ7oM+JFa33z4oSS7hZ0lkFP+jY7EBXcBi5DXkomwXl56ArLve+qGOZXHPe3
rsKAZNi1xZmAVaIc9WrX3xOZ2k/t0Kcbowq8B/y58LD8ft13kC4sJxtPCPjlBVdch8qxNn4oPF5e
1LJUjsSTKsQZBElBbvFC69ahVUAqMaaw9JKUI4JKk3GZQXOxcU7IiZ6TRLOksAdZkCuVBnGaQeAu
koPNyv2zdhhn+4yuJq8dD2Y8pkev1QBUWoIomjS6DcoxrjCvuQbFO82aepX71BNhYNwCWxtXp370
7fJQlySYewAL/KFHnwu1UsxwVqsSVBabw73VJcNK6NDbRP1cHwIMurk9x0ebALOd6tlxmbNOr4SL
oFxlHTiTqzw9+XIkFNpjz1DVxErHLl5G5RINSP4Y0mBSdjzZyYujOUOmkOluKuPpXJSfo0bV0C0C
RKc303vTwn+GVdrgUecnh2GupmtnZEDI0azcuW2u2QksCJi4yC+0GYDEfWtw0L5JWi4XwpAgLAEW
sIyBhLAWCHA7odGxA++XV1vVhUxnLgf1GAW9dfz3F79NQmxImuDYmPXdopNWm/1LFHv4/h1F+HUx
BrvQKj8za4JLWsAUyGTzUQwzXsLYGC5YEL+RiwWW1MHw0VV5sR3Jjrl9vUjEFE6SS/Zjmbg204fC
skucZEooaB//nIQFDm7MyG73mODGrnOwua5gnvcXwyoRaHMbP2ALlfsk7H8YhcI/3pKw5TAFD4vs
01qAAIWBwKSqFEyCEntuoJhyk/tWPJtKNeFdYEJyqhfO6dR7SIZlQeh85JzJlEbpPAXzpXMNjRRz
cM4dAZj3IgVg7bbkdFfeyZ/L9KEwBR7kX2ijgYPQdih42EXRjQ5/tTUHz9jy+LWP6YDvSw7lR2yx
DTdofS39DcD3xKZg75TRzneyepWO2U0bis8jsv6M3at7HMAHfB3McYw97IDGDTFCdOV5hlAaJ14X
uMXPuOnxIc+ALkh6WZSj6tYjUD3GyjsT93aH3Mt6l4QXwKS3hkM2dPYmFREogIXnvSEdC1UR44fb
VKWCBrhJBvXnPOtkUwagEc3eAebZFdXBrOf4W39UWCoucRMSaDJVA30oDgMOQd0EV9RjFYrhGXSL
L6eTDSjA8jQZaXbnPVb0tnZi+OwcUjAtODhphPIzFWQtsPvlWeLH3vd0oNgle4wh0bekAiNn1yNi
jRwuQRV56vb1sgxfQquAXNtWwZH58qnFeXStHae6DntDViGsduepb+r51Z33OhcNdjVKmcaNxAHe
k3Vol6/amgxBU/nTetbFtk/z5lbHXv3HS9ykx7SLu2szIO4x67RfK8szNvNQMNUfbvXkZfFdi6LI
nrzvSetn78H4OkclKFDPrcCb0EIAlISS00E8FWUq2zUkn971Hq31xAvLT9u52gTqvqhmAC5dNv1D
koL0rlqQ1OUwQ3Ky6DSknVxE3VbO3qSE6dyYxWZqrads6cGQqfAtrsgN7JCkb/wujs9B2XOt8nRo
0smGrYAqiKzZ4ZVC/MNw2AzCbCm9t0K39aabyA74+nZ0DaSTbuheugFnOWknz5GveCJEVnXfg0Di
I+OaAOjzPahqpH2FeqkzgKX4k7H61Z3aVEbObSDwyx+SInpMUSVfA9/Lrwv7JpPHBEfYUcfFLzI5
5LaFDlHkye82DtmnZFl8BGvR3y+F/6pBAzBN1QhpUgWQTAnUPDpQErmrBYWMaV8Dp8F/XLNfZf8W
kAsY248jvZDVXJfusyWM7yZ0JY1J9L43SRoJ/SXZFoIVinBKKKjgnyJOyx1sDBDUhERv3LkInhpa
V+Ncq9cGuM2NE3v1LaFeC+ZOZ/yCORhBfpPhTuCnNvBU13zDiv6Uo2t8K9JoZ2SpRHNjSnjMQQFo
ZsLY7LnDxdUDXe82/jm0mXkZc3x2aVrQsQjESc2GdWWCFoOJ7sC+9Il+ty02QXMyuoeuxul9l84a
+GJ+4C3VCcrJsHhoWf5VYBPmlrfXPAarm3o95lZa08eE4AfArGb23qE2D5z4EWx5e6L5He8gIPmf
jZsAlK1cvUEd9OyMuj4Pc5lsWkhNeG+QQg72IG8kgKQHJM5AHfQALqJUzdXBYTNIQrOGOAI/wHV1
Nprf5IscyX0XGz/o3IdwAHJUYSDYDDHo3q+XtguHnQ+iagSx9zA35RGTxTFmqH/gDL/HTBN380QD
wB3MVN/16MtGuop3qR4aRvHoeQY3r64j7cKvIRZtFmgECsKY6ENWe8T5tEAKfJH07Uh2QD3nx8MT
TK3hSRWQSLN+XzJ3ehWqt8koISfCcgUhEb1fPDcGBDJXtW81OKpTY0qAKtZ6GJX7KyWtOOuTX3ST
0WpHufdEng0wgQglX4RqEYfrsakK2INZ8TDV4S8/lMZ1cNzikQSLISmmjZXV7H17ZASe0z2w5IPk
BAFePHQlvvCy5y/Wg2kj46RHiW9qPEp7ZFMzBB4QKDRSgsSL9zKyKArkB0OF+DqlOQyqZgZvkRD+
O/S+OozGPG1kI5IHM7cex57Q6KIjWByF5nyKTCL8KnTOW+V2VGWh8q4k9HbMiYp4lxr6xZphtA2M
BWE52wlPEHhqx8Ad4rvUiPB5zUGwCkuZrInViB/ioXsyRHi2dVmf3OVlInaNUjB3XqzG1++SG48G
x1zeoAw2BAYK/ZGk6Se+d8o+yHEA2fqTig11zpPyZJlzeGi05MWsfpuWqrZQi9JRVRuAgs25c+c1
DT5UvADrSHpx3aM3xOm6TvRnQTtqG1bm+BAaCbuSvN6LVPUXpCH9xfON/kJjYibKwsnPU5CyeY0g
mumgejQG55mUNeeGoRHLS+bBlDPmt2Zkf1hhKps7OznxVE9PaWeyByl7rujpkrSDeSxinsjUYx94
GvyTa/jFOpHmN46ABQrijkSu8Zx33MiONcbXuIbw3EdopEuzIGihAANbjiwm6ojzvf+dLQ35WMoY
P8fLNH3S6UTdOHlby5hBYrmiqC5MUKsLPXuOVcB2i8bYCDbnnnGW2qY+KK3UsmBZuwR4ZKwAhya2
9XsNX3TogvA51pchmqpLqsiliuzv7dgUP0ONV5owiuRmWg8ZmKYndEBwLWGNIE/f2iGCYnuZXCt0
MXeiZ9oyFqV/bSOIEp0Y0oNke7xc0Irb/71zi3nThi3bJDe/KG9knthk300ClB6ayOs3RWhm3A8f
wGBcYkIwOjeAFg2f3hEHdu0uTUwUIs91Pvq3FL0PGmCOiU8X+IjsgZCEVC461xHwdJl7a1xluCc0
1vIgknQkCTCYK+a7y3fVmP9sS+xKi6YJld4s32J+9M4zJkV9iaY6zqruzmgN6xwY/vTGX5WRhSHN
Get9E5JHndB9IrAGk4AAzUdfAWO0QW7oVIryqEpVA4XqF2WRY97HhjHvMZWChg4h+szWBF2yw3Cn
ip/eYBj3Vum4cJbzd9Av9S4AyMfuswFIoBUNlab0+7MohuFc1bo6JL0maLeXFKMzKXOtVuuRiS4a
5wpJODSj/XL06qD0aJVwCDstvxvgrZ+NsezeQt956KqULu7XjbK8JJ3mURCN3oEa5j4jRviXkACY
bVUVL0JOhDk48c+AieSuFHO1m0b5s7AA4I1xL99lU8HBMAz0hYv0FQ/Cxc1LiwishWPilFCvsozV
f3JQxTStSasvjs69kU9v9qKV7BgnRx9hP+pLix6HnLfJOZq8oUzH8eIy4liDo2KOQLxr5MnoUARJ
fpbOuMl9Tb2YsDce3nyLMSDDpO749VWK3PnYF8S8qYgLCEvcVAzZbS4N42EEM3BudHwxbASQyaQM
KkTPWrHBB+uclOpEe2NTlJb92hUKH11iPsK8984MoSErEwm39mi1bgtBBStMzr5lxd4zydUto9X5
ZrraffYBS2XlokNHgvbECXyFEWi+gqog+QZnZlC5n6UiIyaB/naZ8+AAwStEhCKrV3tiINNFeb88
YFtoWVl4rAYTxKT8pKQznl1USJtIQtmpUpBUSD3pWAgQ64K9IleEj9Bj6q+ZkMazld5rg3vQHCn2
C0xeyrO5xEa3fTPnd+LIDmY35Gd7Ih69Iefplii09H5mPED/+iGKOD54sQ6vZe+8Fs5ItZ/SD7ur
NVKBNg3OZmlFlAmxQeo3YKBOx/FzgPfMgb64ioNh3Ou555fG4c0Q/euQpOYppj1Dgma2jiZ48jUr
8Lvyy+AShon5nOdorIO+mY5f31pJgedGwZRI/PIhFgmEaewpGxXFesvySX4HfdmvF7Ipd14CCYUT
g4pft4Vz1+LdWudcDTs5O5qCVX3kdMy2Durrlyik89OTMySzptm6lduyU1l6zkHrI4gFxQVocbiN
8IyAlS4JTKaUIG7GahPKYNemrn4cRbxDNYM3aS6yb/MwMIPT1iok8+aQJcO4jdMcL3LjyFtkmu5+
mGhIpU6A/n72ty2bUuJHYCCMPnyizDCDXd7RhGKws46Gujl21ChhFRGxlVan1qH8GAlP2zKA1beW
nuidsPRzFmXiiepm7VKKzqOjTrnSNTgfpvraMdLHJpfdCTAlQJN57/kpkPGkz0740N+L1u9OcH9o
Fo0fX98Ezfg2TwPp3bZ1/HohSx7xWGM2B0ZT50om+Tcndl7DrLyRf3msjap/sCaaoJNe16kkSqyI
YdaNsc3lpmLwE44YdmkAT4JHBhNcwwgOuW6TXUgNU5Ue6I2RLBhRA58cqRHOo2e8l6F5xdeQfEbx
fAWO9eHasb2qUvd3RVPixE4JYskcha+2/C21wWVjTH0CVhDtlJUnautajveI3AmQqS2mgzchZepA
KO8bh/DRZlLuE3shb9UOiMWD6iWQVf5ozqZ6mpUrKb9m+O+EpD2ZmWMihal8xm6gUkfIQfZSXCeC
rUy0vCT8eoRhaBsuUoTWa6LtOKVgqheJAuSM4eT5ZE+k7VVHQ8X8mp/HHAf4K5WgRrs62nVdCA9Z
q/kY2+jUqyLAn8+Bp5BBsuCrjqFk1R7imUa0ALXIlqJ6m+csWCc2F0qfJNap6xzzpEzf3ZV1gz6i
u+uoJyiDFU42dlxtkecXu/kY0rkg0cP/aBwvfnKXgkFBluK+E+TSjFkAHJ4eYiMjjwwUXsC65quu
CdXq608MIRdj1d2Pk1gh4PF3WVFFJxAqwYoHz3tjkYfeTTlbPHK7Dn20VNvZGz3F/OLnCH7YKgKX
13F16StfnA3/jzZ2Hlh4uXL7HNqd8SBMEyY8aR37glkbBmNX37P/x+1b+vVDktl7xkLzD5hd7IN8
x7uWtpucohl3YcOgHlZDN9Gac8xH5HQVbZXA3vj9L7r2+pCO9QCKp9Zbtyz3/4Ok81qKHcmi6Bcp
Qimv1/IWisLzogAupLzPlPn6XkVHzDCX7juYKil1zN5rK9WuUG2lZ2H46TE2posNOGytlOntjCJQ
78o8E2ueUOFAQE7aMN+ZJeVRioTnwtZ/PjWFebZBcG4JZe0RSt6C1wKS3W4baD0m6UH4TMwb/9Eu
tLlti4ntNH3xyZDAToSFQNSpKk7AHkJcNlEGtQlI2sx6Kgzhf4aef4y6gOsaGBjVWfNeKERUJXdl
y4Vx6K2ehAuKWmL6Cn8+eP4Urk04N8suGCRz/pY61xhPHgPITUXncah13bFbIBJhFHW/VeUMxJFZ
+n2f0ef9Ofex5FxQgSYbw+yjnc7cZ/9vkRw2jJOnJjjwGv30pJ/aI9x9adY75bpvTgoAwaqQsHIn
cGyaE+TBqCRM1yLywov02UwrtQBt/Pj36AjovZeE2mH7zRTJORbjvmZicYv+epeOUbwqGMHeTY54
ErJX+7/PotZ6TTnqTzjwmcQ1Mnv7/0+T9yTG1rpA5KkBB/fZluzn6BoMzVYDVuOwr+N/KnP4bv14
YCtTrtjYlBfObAC0E3tvuyu36rajisvTIPwCqRrvFQHnGqCeOin25i9QSiAaZmAYDZ/VY1PYbPN9
5IVOz6YvTLknsqxbd3Ym4Nx6BqOo+qtV00Dkk1NdGnH4G29iNalOce+w8a7cF6x0Lxlu+l1noQFq
eF3n8gQN27vTY2USL8tpCC3NO+ZucvBT7kTVAzXPc4BmbWbmL7nbAP1Mk+gdVwtKSeJsuDW7LeoI
czvya25Cb57vS+fGfdLiWg6Odckh74HlvlITueu6jhFi2GlyR0nfb7sBV/3fp5VE2ARu19kKLOuP
HE+/Y4lILxTxTPoTNplApfo94t2aonz+ama4tVRe5Z19Q1SRKl8sZ0sYewW8aJcqt7zgz4lXCTjX
u0729zg19d2Qklnje/3F96cRCkVSr7LKkmssmhHh0ZF9+vvgWqVzSkzZbsup+cxGFe3G2qZxpWPa
6lGkr67sEAdjiz39fdqM2S4kxzM19GOfZMV3YIrXITSHZSb9aRncyvGkmXtIdYAgdZvtdRoUFz8a
31m+E5TdVOU5QKaA1XB66DNnenAYxNYehXsYdndYaWsSKfxiC9ahWXFI9sC/5uwU3j4Ax4co0xo9
Wo85Ovf12UtZ8w5S7b3Q57O/DzUW3wpCPK5Mv7mEjGdI78RMGOvhLsr9tSP8YRtMttqQynzDVwnr
OuVg4yOfXrEqQ439zxTkmVTPzRyqe2FF315ZjAQbIHgWAPesXNVPDqBD6HbN/d9nqi4RU8ApWQ5O
MB1my1v4vUWGoOfYCPHQuW2cefIOfx9y2b+1cogPGib/1bCmeSv9GD2r23VocArMtqofx23lWcnV
KVR6jfr5ONj10R+K577UzGuZod/rhM2bkZPYQl58fBhMWoTKNIeWbgdHbz09luEcPM4sRzEY0zkh
Ywge2ezZu6QfFddVvUvjwD6J2dKPNpHsJDV4P3OvxU4nhsF2OefkygSkyLaHo52bJJUMjfpiy7Sv
sHpP5ZizTaQGy6YyPv/96e9DFc3yTKfyrPFEbCDWbExAInw9yePWvAaGZOZRStDTgK5+VJY92ooS
IxDgCqLotr1La30sEY5AXSi4y/ns75/nkW+uqkwH0IHS8hrTYwLGBMGq3fIsyeAl4q80r+PkswhQ
bv2U+0TtRiQmbMsSzA3ZDMM14lVJClzvMh6Gq+b28+bsXDalsWcTxhNGs8fS9Y/vF8DTDVzOUxec
mM8h0oO39wBMmqhfGGXbuWf5rYa7GCTlVtvEBsx1IcmaQ9rXdbNG8x6cBt7Cs+V5yaHrgZlM82Sc
SnSXm9rLyUSLakxuBUsLEh6Df1ED8teIgniXi7w5MtJnp9IDH9BuOm4UGL8F+hJ1cm4fOglkyR6R
TwIo2xS6IiOtCoilJjIZPm8B8XG2K+IvJdgUJnPuJuii5i7HoI0Oob63B046p2WKMsTjW9sH+vB3
ZbGf3xcxP/AUc5uVnp0jkbn9kXaNbBTTD8tN2uHORjj65nGx7qYii86Fb1jbsuI9/vsqDMvV1n1s
iN8h8LEXDJNAO4z27u/zOWQjPjhs2sFBcu45NXlfvQOBQrgHqcHe9cSVnV2L8WqnEUM3VAe3fPa4
DgDFk9VsYgBZ+mRvlMFhINuHaPQl0PW1RluzqF19DXkiIgZeGv2WJQQjhGyflfE1G4t7ieEikGxm
ye3WYbQoUKo15EOZc0YqoX+X4WaoJn+t29cOZuN8Yi1/GU3jq0BdkRY3cqF2T6J7y1jITFPJPqvf
I+EAUXiAmEkAn0loOAEPNRGFha/f0OYcwBPoPL4XGjHW9OEw4C1rF36PgdX9GJBV4L0lHc0+Iu5A
ABvODrUK7/pZ7QZBTLvX//ArrhKIIEF0lPOerMCK2NHeurAC5MAhYJj55VTKY1i9O2WGwYmZCTTk
KG5W/nAokuGgCKjMxq/oTKrezdwuAJiAd6RNR5/FULiNXgiKv20iJ16JWKwb+VhtYQQtZtqPZqrA
JlJxwu/VzP/17D92zVdnozFuI8YCwaIMieDU3y44dX+fiGIbiJuXWwI9RsMHmcckHsawwksAQzsg
yo8p2fOcPJviHffCrssPIiRFC2xlYcDkjLBAP9Cz+2o+BM53+VlMDvL+swIzmgEnLqZD0H9kdn8K
PUC0vP08ptdt2n2b7clEC+BdJ0utAH2uEtWvwvpxtsjEMOhVEanarKt7tz4TmrIsDdK2BoOK9UYq
lrvRUwefpImQcJIRjdhsToQ0sdnOGQErVG9mXa2nxt+RRLThwbFMOP77LDu6ibXMBBAmwl3iklyu
10hYbIJQb3Y08QC6Off41W2QMcD993k4b1E9LtsCliG+fhw+oMBcRrP1UyJKJh8lIQJptGeTG4ju
PDNnXsxegUu/SpdpzOTTQ2s35nsUTEbofbCpPtk4JmxtSWhMrGp0sG5mMk0D4sUMxnOpt/ToU8hZ
d09lYv/IqJALjHliJD8Q4JS98xQFoauDZ0zI+6nOLoVB1nSa4PPjDht45Gc/GTcLUqg7Jm8b0o1p
y4xF61rD0t6r6WtKkC6G8n4u5Vk03edgptsskc+TyaZFnuVMVhsOFUI0I/JPihzqYkNfKQmayxSK
cyBgkle0mtJ3j2faOP+gEnsyg/iYQ7Vs1UjwwvRZah4s1fiUh9K6491Yz9ZXDOMLtdIt5wRilLpD
qwNt1LkEfQ4vrcvW7rjxuGdVZtzxfKg2HQ/20qj2dQuchXw7B1nAYJPiDqUSKcuAJSp/CHR0iP1b
sBvjOCgevYlJaIoPdSVWIEHXKfGTqu+WU1Q9jl69TwaoJuh10ghODgO6TJ4bYF4N2jYvzhCTpodu
TJfkeKB9qcID6sJi5MRCJH7AHbE1WUAw8ZxfJLt01ivHoowhPACNTSp5i6CyP0og4UjhzkkiT6kx
HzoQHj440MydHxzU5D6Ze4niiASbuWWTuath6gLKYDWyY6sHHIK407ZEgDW9sDTGHNi7Ow/PfGoc
+A883Dp/0uGwLRvrQsJZ6QHfAiaEgbojIsNw49+qi5BduZexILu3ynnJFCe1e0Zj2C4QOj4yr5Ck
/bQJtb0YmTf13Ua6/iG3i6d6RvIBZmHk1kIvDMQLl2gD+kLyVanHXhNCe4g5AJhKsWEZC5iwbDYc
VjAMODv8k7OZP0a5eNNSbhNWWSagKZNEKHvy/+WmsQrG99H9JO/7a5jzfVhwW1ozZ4v2fiVJy7og
lNAwjtyC96w4l0n9w7AIVZrYhkTQRMnrNBvOIoz1RrXVd2Z/kMG+sDRZb6q+T5IAjkwXEl04bhxL
fjDdWErb42Rye73MIMvqtKlWvYpYdjGvaziJuWyTciNCRt/QHAATruuy/QoZ0u703J4GpBI+ZK+8
spjysnzp0OA0RM0EVkdUSHm2K9Q5BJn5Ubsrwd0NHQmbVvF1s+Sj/d52RK6CIwWhZmwIu9lzFmei
eZsiOjc6BadOT4bf7kLW1EY9X2TVnERaPrelvhRI7bj9T4lwL3Zsrlqr2hijWM3lyEzLvyt88yd3
/C2BElJTO0cx45obH5Zc7yg8ZnraKdt6ybIWTAqC6PEeFWLQBL+DGW59MN1pR+ah526FJncGn+tC
VWyVspFcaFdcHG6iRtT7uSp/W35i5P6L0pWPshh+69EBiU9uKEzxL9zK1QqjDmPFEgqRDK+zQLga
J6TZtsA2Gm5ifzE7ZFEwArQAtlY2QZFdzzbaeFd+zqnIekC5FMIpRPgWJvmPLEhCGr+ahzTKX+Cw
Uk5xfolkK8gDjGCVpAkDgCKDgRIjkSbOJTbQbvnVvqmTbye2T3PTLeP4rpDeMiA3rwryJ7iZK1dl
+zJrtiA5TpUFeiAFhiGzaFO1nE925h04fB980m8zWjwJvoTJ1g+94GES5qY2ghdttp9oBbOKvUW0
MSPjN4M6Vdft2vXlxp28h1sQODC1XW6PG9Nx11Nck3kOmX0OzEPYk5Q3/XMJK3Wi38nGGKXzbVKE
5yzptwk84MFv7r04fKzTagMU5b4HRTeSdmkEV0FuF/QTqHC6QLkA/RBaVtP4zyZpDKTcFoCmUWkv
fMKVcjI7LQwkA/lKOLqvoyGR9o1rFXLThKrQLASmx2EW74MDIakanPsmsWP+PSBe/LppUe6hi9AD
1da4s9jxbAXZrYrQRp1Q0BZs2lZC3sVMKDtj5sct4DNPq6geCKllvZH6CycjAQLYkVl/9eghmaSR
nPLcYLGy3HlTuz1Q8pa85cHcu250a+qIkmQ3L1N/aeVfHt27yqJVXZMKZj0nNiBqTKctUcVN4b/G
1J8gq04tT5RavZS3WEppwn5MNrKJ4ZaYm65r8TFAEyHA0ivldURBo/xqlxn+A4JhRNIJSt5u4zbD
smUubIHzM7Lyo3dD5M8G5EAn4kEb7oYar1R2Nl2yiDImWvENpHHNg+Ta+YpEW7Q/kgce3nokVjF+
SN0nZ1PJR5IufUjrqCF6BxtO8JOnlCGCKdmiCDOmmGg2nNT8hZv1LGc3Wau2nvYdcpXV3A6fg+Zd
ntl/sV/z0ZUpXBbXJCgPk7LAf5ZLGVMhRX1NMrGsiYJwVybLBQSEYI/9mJU03osFy8WYxInqWMzN
XRE1/zJsAEtvrO4zI3mox8rFyW2/SNQI6pZM1FjIrSbGviXErqzr5TIw6ZcH/oCy51/lVI8Fqu3F
wEZPjsY+iEfChhoo9TWYmDjkB5nIURoS1t6O390c3b9eG9z5yvxFe1XdYK7AC8ac04tYctM6ih4R
Q2W+qVA+R235Zo7BI+FiEP0QbnG9jIBgyR0px9U4IdOq3Ps099VirtIRT3Z5CpAtLqu6IZvOZU7f
V0RKZ//QksvlS8f466b5+kfig78ck0NIJbRKBE6dqWPzWEzMf1sQbaYLmqlRNJ4xiUDcte4EUdUL
ILIHHdad3N+WGI3Y8gvGmcSSIpF2FkIMeJWKdu2hN7Uqe8CzVfF1Wv5p2375BRp3Iya9zU7nlQmj
1sglGRphuJde/1ujbmBGQgEEGik9sIoboRXVApK0LTSF7tC+efmzrw1UUhOq7oLn0RCTMeIPpr00
tGLjGryGMjMQDMKnFe1pqkW6SmybtA+qLyQcGUdPxB6O+EE7neDuF6xQ1o0JGrIkPpG5qgfgc+RR
GY0rcF4vt1WyPZtixUb4fWQKvkUc/5bzzerbz2DJ+eIOdMrukP4ksbxZMbTaJicW6saiK9OPkvEL
XPH96FPpTrP7aQKass32/m8RlyCyq2dXIEZmh598dDbhpUiZ6SAG8TK107looc8mQLcWkwezaRxW
rU64JUuXGBWj/6rQ5kfOP288Bn3ynBF58vf/YGMMd9Y4OrI4VF7xCebtCmXmVKWQ0SZGdYkMOLuM
m9RB3ILJ2uDNiNpNx/bslj5z34B7qlX2zjEH7WvcI9ygxIrcI44Xn5ms3rb28DZacmJmK578G6Vy
jKaAhZXzrEYfCZkFKi8WDqWb4e0q0oMjiqSlw9BuaWbiu4ShfpvXwSAXziZhWav69l8zuPViRAC+
z1FMJa59DMT0YJVP5tjPCzMhraIKvk1o84s8vFiG+Zr74MFabBdExiAR6ouDr7Du4JYvgCGJNw+N
wWBqAjZq/37SWN21uja6hkgQuvkSLx871nOqsEImLTd2zbykYc7bp8XeqSJKg+nVKEFr5aM1smmN
z25U3SqRfBWJiFEJyr/CLH80+C6a8PG38r5qS9SLwSUcqrX7fz5hCMzeatYfXZY+5wn7XZY6H9mN
nSh6RL0guhCRxTwFfPtryn3msv1dWqFJCI2C8JF732OpqfKUOy2t15k8JBUCEAQi4SKH+QM+kQpT
Z3eVXT6wfAKsZjsfEvIuvGNvqUcWi67huEs08zqjUI44AArm+CD4qfXsQX2m1Y+Z18OCJzAGV1zB
YAqpoMoSd/10qAq3OU4sLALbGJaG6MalQVbLJARGZPXisz9YDdximnMgq+18w9SFRtzlsV7a4JGt
5rUOKd7sqMe8T7RClE+fhesS6ergHtLf1CGEX3217ILpeojMw1f/ZZo/ZkyKLjoVexMZRPeYJPsN
eTzxg2G9aRxa9ab6DErvpce7DLtD7+yJygLZJ4y12b5XDmqt4slvu3X+kLjY7xqHI0bEBQfjE0kr
7zpRL6HzoDuemF7xlmUSfYgG6xu6KeVUWUD4AGM2wKlnPX3xDZeZSNeQ7pO+Nr04GAlzdubKeMZZ
z7e+eeoby2eOaN/Xt/9qO1taY0HYAs54FbMRNstP16N/T+24W4cpZ/KUIffwGMxAFbmoyL35p+4F
A90spaOpnewB13IcD3cDwc5Nnx/nEYErIgDDHT9GvJVDSORoHBxAkO/dAFWB71zcXgK7zXeJUb6G
5i1XzB/2gnQbhqrbdPi0erwwmiQClM6xuplLPPI7e7tfzSIIb5OFRVNgtnUb9ZEUybm0WIa0+oNT
clgXKruWt3A8DwCzG9LC6ug9Dn2LARkm3t4HHxhaADPjYOc1ziUrJ25ww3lrOfv66XsIjHdXEUer
H+rCOI817o7Ue4wL4ytDU2a4z5qc8dQW3xEmgcHTGz9iHR+hvh5HJp5Ny2a2xd9ADWGPz4kwn9KA
5PFovuKnOsUYExejyTUSpLzVRB3sutBe1SaKYiOlUS3JBx9AYy0MbveOh/pI2z3AGRnwEKmpJv4A
diu0Q+eKq+Ury91rFqCwxY4/LIY235POZa0SFIvLJvn2EjbzcibsuR77Fw9mpBlWCIq86k1U86uO
z33hXQuqRHwXhs214hcj98F0hTCHRx+gpiNK7LsxgNh48LYAgbAsCeNR5CyQAcQwMu3eaHtQldm2
S8EhySbM9z2QRBRUEWulFjS3eE469Xb7XyrcF6NRzJSYnrneoxdWG6XEC3atdeSCfrX1R1kSnFLb
2cY30JAMg7GySFnR1XAKi/zX4LnfFiTltpFajcCNF3+/AyEaMNz6B4mYMgdB7YznQfOMim6vM03S
o2yNvdMTTzKY595O95Mc6TyKr5aCwRztS2ShfQVQ1sZUKpkgRq2oAPihmV/ZDc9OhmRVMjwZRfVt
887irXejiPTkDEM5D61HJ+nvbTsDZHO7pgEr5zRc6tCT5sGT0Vm6Fg2Obe6C5iHpjWhpF+YPC4gD
fNqdgfQmkOnVS5pv6g3GSPPv7SbvKLxy881uKZDI58AomdBd5V+DluchEN86hapY9aSFZYo+EaFA
Q+4FLReF07CGQsPAuujva663pCm/hKLkivIHODEb1TPMEvOpikImGdWxat+SmfQjDFDobNL4qXG4
CDvn+/YzmqX1L0yiT+IJ9hCFvn3Qe95IMzJarbGYCoFV5pZRbisiW4KlKuS40HWM+JXalYM4+xf4
68SFCcHb5UTjW+d4B97QO1y3JB7JcpmoiNJqGDfaNlfc4lsU3Yd5Bughb2M5pxOLmviVmTmXY2a8
8XFOQyydj87pl3aNXUZbymWIFZ7d2yXthxmVuoVCPDuPQcCamUTUogd2Z2BCsAc4473r0ru592PW
/grcZLhqrTdrZHcGQ2zb+vamM2pWJ449LiFGvKFeYBBYwlv189/RxfQg8AcvexJeMHlPG+RUI1Ei
wVEjnmVHd7K88WSlEX5e232w/3jbJijfvuH9yS1ycbTX3+fM2DXumlqhfTNKCCdNxCtfB+bJzDyw
KeMNllIHp0iDy8lMxmv1gM0BdHBVIfHx4YyGRCgsygFUVqvQIVo1vcs4EbmjaTlImfxqHcDDzAIS
QYBaVToj2NvCXc8hmw+nmRUDU3RuDj32UsiWmMrKl/tsT4MTrsM6HDZ2dSzdDkSHdZZddnHj9tOS
OlrmqPhW8gMXubOIHHfRGmQehwO6hwGwfleY4FYoUQI//5KF8VApjqKSKTOStqLuHcbW935S61Xf
OeUSVCtzOQ/YWXJXBOllUJCbUrdh1OU8ZXlgblUyBJvOnG9oDdqradTPyncsiM+iWfusmI/2zQXh
Gh5hWUV0UIUZbImduAMv7m4h0+LQErAHGifa1Mz7lmGxx9pAg5SbDP1ZByI/7JOti5DYNFV17JqP
Kbs5EzT1QVjznYzC2I9dQlgAUQoc2QOjk4+5Mr906GieJPwdMe3ApVjrpqeoc2L/Aa6yuTRnqySF
SRxrZwTaMOF6GjXqcoad441VXHjyJ2XBuggqHNeSuZ4ZjnduyDLbZssR8nczr/uMRhq3BqEtJVYR
+T8ieGPFzw/3Ah+GgEdTJ0ujcLaFDa7YwN668J3iw+uiF3S4WHjlvCWzttxO+XAbJYBKbYnxqLr4
3g7RH6iezqoO0EywvauvTK6steqmn74EGBazezaZ9vKy5ktdB8MiF83JbYyRHy39Ret2aMpyl/xF
DODZWMDmXPbduJ5GoqkVoJCFVSe/ZoFPoymf7ck9UG3TixPFtY7muzQi2rQ3pkNXmQi3sulFQl1Z
jNlBKwqfMqbpMrr6iq4UWRsus4YLEcTQ8NzihOIJoSlbboAF6mq8jd42s7K9tGi8DDfk5aYVLfHk
xNBcYlapiMMpqUgCXCsi3HETRLvQsVDh568Dgn28I+LVY3/swDcIZUJ+7ARopoIdwHoQlYsz0qU4
aliQqPbCgbty8QL4I2kNdXRiKnQW6LTr2ZfLi6cTcONF9tlH08Ey46Nnx5vCZJ9vdw8VnjbC8E7N
zfrDNxf6NkVg7uaqm9zV62MeJwyVzLbfeDwR7YyjshkPZG8Z+j7W3S0BGOIlCjTWJLdsiBYtGLae
OIPoKbw3bPVfQdL/Uh6+h0n6hZ9g6WJSTBLWFgnrMT1l/PrmP5/fbUn+x0EpxH7lXGOuZ9Rmks6Q
F6gWfQXVxsX0OSD/gAxwaVCdLkk2vQnOVn//NhHim6Fas8B4KXs2YK1kwV60/BKd9FYebK3ZHA7e
DYIsEGTOt4dTCTu1KsUz2tEv0n7TlUzsPdjoz0CCEQ30e563O9GUp8iY16bRPiEo2zrUiQR+nhvb
JoR0JrpXvTpts0roHvGy0pvTbqNjHh/bHHtvOaYA4dJDwRCR22D48GW8JaH+0XIYKqkB221FTFjA
ln6pC/j7ZMVYC9qGUGLW9R6Lkshd11/hCTUXXYM7+RZLLLr20ZoHfFQzcCJCSpiaDJeuI99VzPx1
Avl09piVxbNjIU40bi/gYKNo5/kLo4Ck9Cz5zGfBFhhNJ07L9GEu84e+t14igg0Dt7nMojYWyjrV
mckFbIGAZVBEE0B8zsCXFGb/MnnfllYh6Rr+U1fHCHJy9i1OaECpsI8R91wEXDBipqo6ddJlcl9X
5I57cjr348rs8kfIfTG/Wn7tBnVo+ujIsAjlwkuYxZQHeG3cxH9xh496Tu5JpjsaTvNEYODJkli4
a7UxhpkXY4De5Pv607HVB2wfer+UUUxrhOspYFpkBAkZMml/6cyRRTlFLVwP/7ZNM5rgQhXBPd7H
+HjzVayb+9khjlWm5kuLjjZ0xQqLWw9phOo4iShix/NM7bswPpycQq/CW8KInKyTEWk/d7ZHbCZE
3+g9DQAWigeb8O8FPjYY+IAKFsF76TCLTxMoWFJztyUTc3Au7tuKDbyviz6W3R7TuS66phXHdDme
GlgZhyb0H7Dq/IqmPvfB9A2OBp83SOWO9RzrHNSxyt75MTprh6h0TCr+J4St51RrjsPbu+kKG65C
k70AbGOnwgGwCDjhGHIPuHj8+gl39odSst/XCUqcCErfLSaWyKM1ZNRgjcEzWsAI2nV1enYpwTci
CLbVFB8tm4nS3NMjFahUm1PO7Z+CqFoAwRtJaGZ85W8CGd2NhnEYSLgm3la8tRUeaIvVZPyRdd09
ZXC2QFDGxZwEB2tghceTm0ejt7Xc4tlL0QUO6QWozAphxOW1LMltc0SNN64O0U749GESh2LY67fM
dNq11dvZIm2bYiOn+QPF81NRFh2LfOu7CFghgkTlXRe8MAOQ3TzwtroG1jQ48bqK2hdAMOjacO0d
SywhqHeNPffddi7BcHsy7ReaRxcmMObD87gglfIbm+raYewlwnIXYjmqbBNpwPTZBAxpPWJF9c1C
29v1xU7mVZN5aBJi6zklVIHEBvnGsOqTG3ZLPGGzxuurGVrtK9tv9o7Qr8pL091Ifrj0SI9GZXOU
Q9CyD0Sk32uWLCKtEEwzTsSyTki2jY+7tN6JBnxtnJMXs5EWKmfq0RiPgcox2qWUD/Whm6ZLUBNP
EIag+XT8gGHvNkGOyPndhLP4desBx4XLu1aQokJu1tFXwatV3suOS2iomD61JvcGSpdDpYNz7gcw
4EsbpCE6k6LhiDBczRl3C3ay87ORJ5upKtczpCR61+7Bn7BduzyG/NWE4B1Gu78dgudckkNcB8gq
+tr8tBA0JRnJwr4cfhvlr4IbRkmaw3NgqfMwdEtf813cUOYL4ZvZwvJOnKqMvVpbL7wAj0srmjec
J9T9ln7QtxDsCiFCHcnXUeXX0EqOiLGORAqa+JayhbBK/K5QuZY+1wySUYaM8jzVFk1kygilsPJv
rW1s0HgAWG17Ei0mMACrnx792fOXYXPX1vHDEBS4AruXBq/XEtMU1zW5LDNiCHy+/Qfsmg9jWjfI
n+GtX7yh5RVoORh7n+TYyUfv/ZKKfBV64Ykq/CTTbDf3cbVsc/wsOWApy2BSjr8oOoDM5YkdUVf8
fRmRv06ZeMKVQM3uVedZWr+KncUynooPZhuAmIa7qbUV5T0em2RoXqKAEM7mAgmdV3AUvAqFuPpS
IHpl4DFkR/hwMOMYZlNx9qeYgeAiIaOebPiD705HfOTJUmeYCnJhIM9LofrI17jqgoUuDkM+4Hdq
XlkI3k+t8YXmja4EVVL4qnGmx2F4RWb1OXT+d42eaA6df/I9sWimjYm5W0NAyWBbEPPGraezN4H2
FBwj14FvgREeu6+EBzyC8YSMtCFYoxOPlvCaLCI2qpRKCtmKXBHtmzVcmYkVPkmvpqTqt27H87W2
WD0JR/3TZfDSeESZqMQyqSW9Ta7Rg2bYM1TXfUHx3hnKIQCqeVB6/GEhcjYBxADy2RmiZsVh1yyn
CTiwxmuateQ33poAZ/KPZkMBqcAN42UbryzUDLowXGJodhoELrlL2LdXvZdU/2PY8GydcIMb2zLG
qRJ4Ha9D2vCQMeptPtIxx8yRnD44d7m5xWxLxEfoELYgVHJoWWYPdFQ7U9aPXpPb1OV5gSQIPhXA
cbbdU7qy/hJYTMaDCAyBrdfXsqxQCrb11c6ru0hGrJEB7aTarwi2MVaMYbuVyEoyfr9CH2VWWgNE
BkwaUwRX5zoLgVNI9yZs8e6qjFOFq7imCCvxmE5tvJmrkxvWH2M9YCk0qdZnUe2Zj7KvDaDhhmyG
CwLb1lPGoZr18p+nsJ5HsPkWYXFRjUe/KdEW4r1nLe0GmOI6yvg8u5pE22A2sG9WeWMxXrnGOCws
OhjuO1IX8v5D3wj6VcaDifhpBru9XbEe8r8a3zknnnvXNvya0vCaraXNb4zTt1NGZ1STEEiA7ZZj
suo1E0XAZhSIwjmYSfLign1kq0zqUZdzvRnosRekJyzpYXeFOfxw8kPUkA9ChKCGCnYWtItyzrOD
NNhpSyZeuGjSmeZrmLn5ARChAVbizFZmxyFRYfxY2JLtNTqbmlI4au7HsjM2nvSLxY05uDGJajr3
sIMXCinVRqRqWyWBXI29ylbkSOOwb+6GInzrE0HWOpdu4oZr4VY9zMBgXrVI93Msg/vOXhZtigxE
xE9J6GTrFLR+6fKqR4aJCidrUFoHgjidYYxQH8zdumKIFpawFyi2DAgePvNEpl6oftqnnI7/yMNl
QzbwowEBeSvMm21nVsZDR2TVNhEJ0yasWk79ZDPQOiaNiem7tPJ11nS44FJvIGOQayHxq5auz/nK
9KDXge3UNINZvCYTJyYCIT2x+KuC4YECPlzb0v3XljO57f9xdqa7cSNbl30iAgwygsNf5TwrNct/
CJXL5jzPfPpezOr+uixXW0CjcBNK30I5lSQjTpyz99qdjz8kEA9GQABLU/MYYEyBaty2yOFlgcKO
cEFLc3yIctUlEwXT4Z7ugkdxx2huXzipdmZzLxajS4RrP5/tvPEiM8bLEUOdPfVAsVINeGEDEZqd
hk+dpIGBDF4tAdmIpd/49l0qOkarAlSZoe0ore4GKDx3dt1kr0gVSYANoUR1gUT41wRoX8Zp1Qfv
A1LzfSwA/lJvLyK78FeeO00H9Nd0MeKEE4drfgRmLhZKju+Ei6d39J1IiNVHrC1jfrC0ZSOqYJMl
Lbewr7wViL4ILlaQPOOQY8Jhxv7mFkY8OCAqkCZ60aopYCgB9OAc0WDsYUBb3Vupmu6KORO9xOK8
02qIryXDwmenJNXCNs7alKQ/WZnWcHXkRzRUkHKzsj95Wfw9rNo5dYp/2zByGtrGwKzH9c1/3iL3
SfEFQRgETnVKhRY/JOW99KvxzS+dN9d8r4efJRDS4z9E07h8w6+v4fN9kkJHK85ufOzKIN3BfaWl
HOfOqrCb8CBptyI5CKFhe3n5Ytjp1Q86saj4by1EUWqX2ws6+mQXxNDHsN/eIQ+3nhkdFSv4WNWJ
8TdNulJxK+RzenIqj90k1b2BDxnYVPymR9M3rZ6sox0lyAkTMSxw/JrH28sU2RFS2XydefJxrJOF
DX0FnVk5vdYT58SegPknjXaDRbjeh3uPUJsk7blgVF6D7deZRsBQMZiu3vvR2+Li4Zu4tr27A607
nisP7FVWv1GQIdDvLONZq2xve3sbm0a5Ad3LethOckdwEZNSE0A7lXpjryNVk5dhJYL2qDrpY1yS
4l4Mp85LokXWtMUxG3vwbNIlfH5Et4q95b2JDy5MR3s+FjCrju6U1J1j7oD/tNkOaBlShffCzLYR
TJ07VZrdAe2xYnXL3usSdA1AkvYsJnl1pdJOfoYJLh+G+CTqfoYx+oKZg6Of3NwDj2B6b4EHBSWO
E31ZRF2xTEPOyHXg+E+FNzyWU519jDpC+c7BlGRU+XTWoVHv6Zp2zL8C54BbAsFrRIA3MHOQv5p9
L6O0vCbF9CQsYsfKlt0aD4Ng46qGaKUgc65zA9nNoAVI7QbYIblBG6I1E+q9yF4jqsovkRt1G1eL
IJ85tMjdMnUv7cwvZGSCfTVH2eQ2trsBIfaQy4ZcF+xJmLCGchlXJjoz5OsrnAM5A/GBxCfpy++t
lqdn0/CSc/8/P/lp7e4oOv75c9NMpl1msUTa+ZAckhRLt6kn9WtPTzMWTfS3y3S4axbICpxDDBJm
xbI+w2WqdjtZyEvA4CYPOeKHVV82sLm9KQS+EciNa7Wb0apoFoKlIQBo2HH04WmkMcDOj4ht5o32
wHSeRcC2NjAmTwPj1fEQlM4J4Jw+w0VVp809ppVix1OvI4Z5Kr0mv5d1QcNp5gT70dPg2zZ/E3m5
U84vUxAVo1fARqUa0JrmBf9OjS4CJO1K4xR1Shu6tO5Ar1WaHvPs3tsns01qCM9RXPP/5wGw+DZM
Ft4wjGu75kzZg5DxtWgfsdEclPtRBgOA7kaFT15JACgSFKZVfbb02gmB8fCqRM6abg3e2oW2RL9I
ZBcI4Kug0tv1oCf2CQ8w8W5iwucWp7BdYUCUNID4MbasH4GfHHAgjlvbTPsXZ4BKVYxyBHk89S9K
ae+gYWHcjV24g1JWLR3OA89jTkKksJpXtxeE4yJq3jixl74ioLRiiZxRJ6beVKQDlhFslli6OEwM
d1u45lXNdhey2rON33H6qN1uXFQMI7AkjDAyen8V8UeHrgZxGI3wG6NOG4+2xxRHeOOSmZC/N0rG
633S7Bry5da3yxMP31NzCO6NML2vc68+G4lGvIFv6Y8mi8ZSq+L8PuhPvo0kDQRaie8DntNIUbpl
cu9Px1EW2abXDKTiw4uL8ekxaxmjED8WbAfyzQmtioclDXxMg713qYe4W3uZ5qK/c0A39Em9an2F
7qrV0qtR9YcBxTPHkYyZoGefJNvRED778OMeRrRKYJWND+oi7VmEfD5bVLtI17XNIEnXnGKOM974
rSyWYDIFE/L/YwDVLW4z5TiHOpi9mYXxqNvIWaa63gJ4wjvaWtZmoEm/M12Uh2jHxOj1+H7RG7lA
pLejPz27eM43ujXYB/oG3bqKqb8LbBmJY5K8R+7EJOvwZMnszeti81GNMRYzDaer5xrpsXSK7DgM
66kIVqoDwNtcjGeOhTVhcpY5bHySxPaZI11c6BmpkmU/3CuP3DDdsmD1cURGFLmsvJq1ZT7GVgiy
rj3mDeQfY8aEKlsafomAFClQMLCvKddYKZ1Wg8eUGknNmJ/j0nhEXx9vbqanIkOtI116VrPft2vs
+hKA4soJRKtmM1NgjtWmIxgDo62YXaWMMpuJ+OpccgvkRGeh0yo2Cj8zU1XrfiZ7ri1yKR/1hh6A
69KD0swgYusp9oY1qSNcFZvDdcksenYjWW18yfLI3g4jHfGppfyUxDZD4auAkFY0MFAi61vbmrtp
KWqhruwUM+04X/UzY8HgMLawbOHub29RMe0qeJNXpYrhaKdld8r0PDjSgFwg8vR8vXkdOzWe/IL0
wKrz9CP2nGRdGjnqB6cPl0aDBEbLGN7IMehxFHOFcfp2myRouwMuiRVQn+AlzyHIpD7MnDY0/Rdj
0H5yI/JBZ5mE7yf9ESyXvh7p7V09JI/gjUbxQlDQrhz1jTeg4K4SO34cwkuv5yC/Ext5Jl3M8pha
RGVBAuXUUIOBA7EPwRMs4oPwiFRjdv1Y+9xWRjyMR3oq/S6h0EGsaNLHmHlTHHjWjjJZiXowr5M0
SW5rk3jRoOQF19ymL3qrkEH3zdqsFG0lUQ17rOHamon1xZtNXbTqzDXj0p83xlJb1tuKRpSugvjV
IdVBG6bxZOfLVmg+vpAhWLO4HcNixk6XA5+PU1Lees9g5u0HeMWq8N3HXmcLS43CeOis8VIAo2OL
opvd5lDJHHetkzqy7HRsl2XNPRHlgPOq5sOo7Pyimc12Cvi6uukvXwcpaDn48rvRtHZh62+q+SEn
SDykwVbbWwkx+D51dgBfDyNzqnMJN5ejqCb34MQekoJ6SOs5WqqOdngSN/1T5pqgk8KPqdbrVwSV
6DxbAGypjdMnt1CKhcMhx3aM4IW85a6hpSDJO0ffcrqxafARe2y7KPEzW+K7E2Fwuv0USi7eHDMX
FeFzI8PsoNMMWSIpSb9R/7/SUDqOTPqaUcLhUyWCt45OLUutH0M2uHO0Kd4PUDwe26y2udMTmrLo
rZsMeiuNm3OZVBXbw+jCuoH87A+yObeFY5wHCdLbc2ejGjkFjwGL+tRWTCAUOKqGJu2dRaTIg1WP
OFayFoRQnbYwxQVGiMhLP8iwOKbeR0+nO3cb6CW2T647V2I5hQFK3P4QESrouZxyiSf2r0h/EygR
xCne3oIVIU5lmuQG9QsU0CT/+Gc9nRfVxs+HXcaKfFeG8N4U7shVazvWI+4NKBFm+JIqTTGcMLeS
Id7SGqW/H90oAn7onFszzgmwaxCbIEShS1sC1pmlLG7+w4tdAsOnjljnrgaiKoiRCdPyKaNbD+nf
pPSFaoA8uI+PtxchPczbo8Mg2cq6Y+ERnAlXXrxPBTOrqhXmWRTIo3DVvI+t0t9HZHQLGw1vUhVw
faPbhhipTY+w7z4JbLKFnL5+Ay/4Eo5R9CGdYGNV8WZWPD048AxIzkEWDvX18fZumt2RQ5g/3d7B
oAYaXz8XVdXfVVVdcpTOUuaUBdPGICuf2ihjMbbxiwX0ZK52YzEknBFTmjvXTH4iTqkMwjUVVIya
LnXQZhWHTnbGc0V3WdI5PbqBNZ36KNZPZWI5C9QUzZK2UswwP4mfVKDft6EjfxDws+Qgi/nz6lra
+BG1tFdp66wR3eDHLQePuWxV8SXMLxmSiMOAcB9LVYU83KgOt5/AXVIkhAPwWv6cOJDcfLeg2v1E
uadJ4yfmne8MQL17ti1v7wWOd8pE8wpAT59JUd5p6ANSfJEmk7oeRRdgBkTS9/XTOL9zEALcubLu
NvqMWtLj6W/agPmLMsbZKRFY28gO49ekmLMg07o8yyZ4BnLJ4VOD2D5o0n5zxviZsho7F7KUUOra
dRQ6Q4MIzWLqSj4G8wAPwlqq1d7BCZL2Iei7v9Qsag5lpdAyxvrh9hLPP2lylgghnV6ZbgNzeWJU
YRu1IqtYN5+rRAuX46Sr7Y23r0VFtCRmWW2TiFimcSh3HsRNJocuD1Caqi0+EXG8HSBEw3wpLsoc
/v9UWWzTdnLXEIB4NDs1PIzgQ/QGR2OdgqXSw+YaJ028jZwo2uieQHI45B+ZQiQ6Quy4OqF67RkG
3olByfdhTJZxE0I98XKxLw2zW5JppN4HkSFI69urGIU6d9wHjDScbm64tWvMHP7FrUf/FJFJrzML
vNxeUofzvxW5tDw77Udsu8SCZaK9Qq0rl40jLtyBRwrV8ayXMd09EmT+0hl06wl9ujiG/ngrTbPG
Bv5A5Io2wbLSdGOPjiSd6f90+tPx3W6rL9JEFJF+v4QbIR6zLV2Q6KAUr/acN/SvsCarz7qkjStq
Vk8027FIu3t3vg3aoXno9KR50Fqv3WihQ1q88Q0++9auk24XZll8YJx+TeaDXugHgoEYl+3/vs31
vOMAX/ydFXu7dOVH0ZfuUpHSepBV7F5Sh9kn3GK1GzKm+41bxBhB/Ph0+0lvXYrvUPGImmW316aI
40UWHV3Ofg8UmN8rNtVNmLfuEsIFEEPRPnno64FfZc69Z8MUC6AsLlLtOUZPmbJ6kzLdewtHHpom
NJ87NGgrg2meYIU4ZVFhLpMhcpZ/zsz4nOghTWkKW0iqTQn1Q59D+f717fbV5AWRAmYAbdDZKtnu
XVf8pCGgYfvA0fjnv834HA7FX2cTHM4jSlaV4+ifwqFarMMcIIhBI4w3/g6//k45cfM9L7EwhZDv
H8beDTaBbL4VDQJkZcK8HLtVVRb+K1MJ37mfGOvui1KYu1Am34s4QaPgJ+4uUiTsGG6prsU0xHOl
8UWwlfU5n1Catu0o24ICY5i2bn1K2eqjtLcZDXQLtxHHni9nz8k5IIrtnqIY8E7impzuuV6mtua7
M6G6Fq9jnrcngl/XU8Qmlw6yWqSQC3AUVNpaWkqsOJV7iFzux0RX755VlsuCQKNVmQS44GQX7yRI
Pj8Ywo0dlD/1mlmIQiS86BvNWKSeRge1Zu/JLTnRSCCRLCrrgzYRit7btYsiyzxKw/ZeLLNaJbm1
DlN6vyYNmhVV5NrtvZ6GKz7Ltpzr5AKKc4HllTOCrggU1z3GJtFJCrU2gkA/hSR+r/sIziux9OiG
3WQOhu8w5gus83++W1Bm//bs00JmIu4oaeq6+ByoGQtQR8LE6GFa4mzyQuvJd2mVtOF6wKWHM5US
tYWFdzGAxG31ZqQ+wZqUZk6NEjBb0nkqH2zStDZeUTJrTBgNdiVn0rpk4SuGsbtvQJujBkFw6SfT
K+HV011GjMCyzRiwgM219pS2zYlOG7nYIqLDjJrUAjiMeTq/tE2T7VRVhRuUhe5zXReP4Kra7wn6
SYPmWHyup0i8oYImNngqk78MRHQGaJVOzV0Er9ZO40ibwQmMQ92lzKrngDwXp9lKwB2+xwJ4MRqf
7Gsv5Vhde/pDJJS4DGguimoZODWswVw/AF6G5Gr42t6ZCm3fmaMPFYd2Yt87jL40x91bWqvv0j7s
cROk84CMvK5VWJvTEuJD9YD3rlpOGCRMTxegzNPmnDQGKphQoGrA1Jrk94ZeHwMnLJ5F64mHprIW
tPucXWeiF8J0cWFmFz6bpVbuDCNI6ODt6ecMGzJzqH8Cs99CCpGr3mc84Wp6wb6PCdBnzXgMzQEp
hR5Isgf4CXlSe2Endu44RGw1x8kO4NSaw5/vMPk5qkpapimFsFj4dFfJW1Lgv5a/wjRFi+AcgnSq
P8EmFrcD36qG68UBA8du21dbExAuxkACD2OQtncNR7RV1JbeojV9+5xr6hTCrAvH9M2fEII70wco
jXHOCgrtdDtgXz+OjbaEmcMcgmCYrNG9y0AySarL9qiFr6bw3Hsc9mZbunxh+myVh6QVyND4VkcA
K+w9VJw3TUHz7hyX5gukeMbHfvBPIvH/M0lQzWtYfgsY/CcDme9jDskl4lAHvO7on9JPdfJ6oA+j
VnRLIKC+dMe91nd4lKStLXq/f3MFMhUvaHssq+DtTLSEZ6SyBwt289Hmq96Wou3pm3evQeKPaOx0
eUbCGy11AqzAEBo/GvwDkCgBYwxLFXCZVT0WT521103rBUOHhmWenSfUxXO0pJUp1mDANFCv994E
VilKimuk87BrArdaGdjJByZFqFIx8QplbD/44TtGOWvnuW6IJVdE51gG+0GX2c9IEGStMfL6IkT3
tvZ//t5M02Ct0l2br+1TkcJBNRKeF+dYUJjJsz4RYx34+beynhOw5iOA6lNvlwj9YLDOnzho7fOP
HsB7jHomchYW1BL6kE72zAP7I4/eI4pYI1AvyCmMRd+tszaDotAI546eKZ5Y23MXhe0YS4e0oL3V
46Sp9XHiC1Me4hFszW77rqoaHXZObtPYkWUm+IAU0t9Ca46iwDiWhBwlqoZlDuTRahQdNv4OMJVH
54DpnJlu3NA1Np5w5iGU9Vceme1RGMnSlEwEdd3KXjhy3GuxKO49U8BWy44Yh+qHtgvPBUf3xZ+f
V/E534s6hWXeIKIbZRWAk7lY/NfzGiN01GXvFwuph91x6OxwV8X4pZvYPWRliH1OEk6f1qBFAfEe
cn/sj21jfyR5BMs9tKurSKpw4eWEiVvYJSB399YW9fCXOY//9UkJSJsLViCxFFe/flJmBIw7sIri
EggG4DcBbalgkbqRePLs4qNnNnJsy8he0dswV7hxdxUxNBd30h+tzGpXed8ltHOibxhPmea0KZPi
0jO/KP9+K675Ph3DYP1zTKVLaw6r/Nf36aVY1bymzhfhBFJJV4QCxbbBMlWTpRnghFgUKT6uL67i
XOX9+rTQaVOGQ73J/4TxaZUpskZWI7wM/q5y4015wLmU5gcklFYSngNDVq6NLilgsQCCy6bR2MlB
vUOzAvdaawa9C0ybX3yo35c+CdPKdRWfSOq2/FTedVFeVcYIWCOyml1rl+0pBpq/82kOrUZiRbaB
aIddkUQN8le568f2+YtP8FtxbLH8upZQyjAdh0jXXy9G0+gwMulPLpIIy6ML+RpbmwfRg79KIqna
5FLR+oy7HQ0Uts1geOW8ue0s4l5IFzO/eNjUfBk+XSaX+0J3LNt2hWN/eticFkWMkYTkqQTtKbC6
cpPFbYRPK7HfkwowPlKYnZ6F6Yk26BPsQvEKBhZ6eSTVKdYmew/I9dVKu2THGUbQioiDtUWqjMWw
/ACbIWCe50IAVrVoV40IvfuhexEq6GPO2qa5o+CDdccgVHkPjcq0n055amoZvBDf9jYZA/iKOcGG
A5gGUzlKjkPfvhVzi/P24tpgX1JLkXINz/Chcmp3FU3BfULn4GwSo3WX6UP4NplIHrW67Q+3lvvt
RQubH9JJvW1v1v7xi+v8+0NnCUoa9lmOQ5yCPt3+KjZDnE0IFfysz+asyZU5mPWLgyhoB9B9WuLA
7u6MsnCPOWnn3jikj8Y8VnaCjCbJG2eIQHolIDdHnJw2/uvPn8/8/fG0hOUYDswt07HZ1n69D7Ws
gGQ1cSQocRecHDu/TnrdroKhhB87tAwkmsxfVqHzN12rdu3Mwd59XSERmYOHhkJ1K6ulNnHSzrvk
/my6p3y/vUCjRvE76vn29rbJX0KQiaaBfJ/obv/Bd96r1GQ/GqDPwV5zd2FBpy6VU3i2dftAceKc
6R5+cauL347BlmUaguh3U3DMcz7XgRbHJZ0+RMgwK92zQEQXyyvdUw/JObof8WVtPT8n2bz2ztCw
dsQo1Qdz/tcGMX1g4H3D0sKZdkiuX1yL3wtUKjLdtizUkhIn/7zN/HuBrkqoBbjPFy3ThJOm1S7Q
dHTIJuk2PJ3GSgvkcOSRnHYuQKtlScuzyd71FFYQ4SXFMZjG6dj2unlGTZMBxQzlorIceQJlpE7z
2J5OmO2tMyr9NOuAGk3Dt6jtppWFBZQ2SqgehtrGugqUeAkOBHaMTXBFw8Ttz7/rf2zullImFZSp
TDLjPqeLlpWUNVOWcGEb1oIIPBrVjYEuzbC1CzLv9dBW7kNQQvtE53gYAi0AKPMWp+ayDYv6SMya
ee6HBm9EitAFAQvprCJ0Ln/+mMbvl8QmQFynGLP5tFR7v16SNECwxF05x8djJKF2oB6vxuZl8phT
peRp+GNuXBmwiGsSpRz883hpsyjdVbH3SHFEjyjPofg7saKnBeNGjtOuhUQL2pgXxYGMJq5EveES
v/LnD3+LNv91TeeB5rRjsq4bVFOf1h4t1AgCr0fE73StQc0iCW/b4alxbXnE4PQ3hiPwLggak4ro
PE784pSFJSHdEa7OP38W8/eHjgMB8112O6mzp3/+ImMZu0I2wJuqU4pU+i5P3PGl99E/uEr1QL6x
OGp5sq8dkVw637EPcFtfdM+lxxqFxjEuHXV1WwFExPb/Bpij7aysmvOmg2lliASYXNkeb3lz+sQz
lBvWOwzbY9pxoAvsLnxLWp2MOxOKSFyq4Zim1jsQWfvUFhXMWXSCa50cxLWf1IyI/j9+fXZW7nln
tjDon2ovfGdxUlZpsqgM58c0KftEVLG35cAsoLtIDR6iW6wrABBXNzckyaJD9yospipeq8JNXgRM
9KtiTgJHT9kFzqOmRgby6p04p+QU0xpZ1FoIUmp+24e5vQ9js32wBPLGSU/tY+qoalslqCH92ijs
Fez1FUf7QIoPm8yLftSPEi15jlhXftEJtH+vjymN59PmrZyn7Pn1KRr5OAFM+GzhtYAjp+ISl7b/
ho0qOZopCH2H3W3jKUhZXLphYRT5Gxim5qRPORqTOiHhKiBPoRmi8M3tavRAKjkFc7ssGV08BKC6
lYZNMSYIEitIuOWXHQ6y8SaYiGH73OeIxeqCiDNjwSK7IoUEgL9nGqhjfaK1UuFeM5wIS2UX9rnW
/GJPeIYPNqrVH2WKKxd467D2e8Wi2zjZ2ZcNPQ5QATrpG1rtmy/4m96JGn/qTI/EGHxqd2Ve12gj
RXUN7aLYOqjt+rae3W/1k6nH9i6GbLY22ljtR4gJdh6Y74XpWRsrbsluGdOUs1jAMJLJ4CoK4nqn
0hmDuyKyflrxBQZgPtwOF0tvvbih00F/ENOj0Aq5xMtvbf58C//XUmjZbN50jk2a7nKuJP61O7Vj
TACjocPaJaJSFZ51zbrqbz3D0JchuNnE6j6djGJTR0OMLZQIAzkYV0hq5rPDgK7Nqj2WVe9hgJ0P
odm9TwgqOuQOcr0eB9btHQ3H6e7Pn/s/Khwbb6jr4JA1Dfu3yhbMJmb8FiqiCfi4wodgDuWiHWt/
FesFWEYuxTYDXLkTudoFAZSHumaaUwOjXeia5R7mt/Z8HePO++E5PVKOZiTRqzLIOMfst4jGFkGT
QR5Dpzf2xjPxiTHKoObjbm8wsx6E78T3zID7OWJ2wB5gfDPDZGJKUat9JXGu/PmXVr81U+cyXpc6
u6vBke/W3/7XxWJ0NKYyBPPp6oRj97AbDiGJwHfd6LermqjAHeOz6OR4tE6cPrgOncSiW9kPTHb0
5S1ippgTTyH1hLDj4akTlxotnJ7U5pAz2yFz0SjkDbbmBbjncGXpeXyaFBbOBp+ivTLiKtr1g/hL
BkZN/8iviVBaQAEg7z3Y1kPKCAQc3p57udyVXVeiNLXrzTh65C1UukFFAkHHDagoLT0gqsvprq5a
FKQivpndFpmM/qrRS6Lbhn8LUWf7xf1+2x0/7Z6OAcvSkcqgPjY/nYhUV0OscbJsYUWhyQ5CsoIu
Uri5QR3chxlNw55WAND2Hv6OFrePiH4icuC77GFqJ+Nu9Itx62pdeO0NbEsCdTBnkxjrXBXZNIHI
X1iP5C6vZd7nB8OIkQp0XfTsVFW01h13OnQdUBK3FLmAXyaCde4zfL4dYzByuqveywxYwa6zFB4G
71t7uSplvkUt+XF710eGS8CpVy5Se87cqHSxJeAB/9bcOPKhcn31sP1HveTa9Fela5lAaY1Pi0Tk
onNkJg7BgOAdNLnPbd7gzDAQJ9zeZnmxVaHf3pduz6quOWqlgc/dWUVqrSxa8dusA9eWwNn/hk1Z
Vjre7Bz4R7JL7N46+yruL/50oGMMmYAJPL3c/L4PRx8vSbXKI0BpCPyHnT+R2xLpNhIf84tfUvx+
dqc4NxymQ8qWjvx8pus8y8qK2ETfUchpE8RJv7NC621U+Ts3xz/Phy3HhzDvhqUEFnTwLW/YezYE
Gvzc0xe19O+DNgsGtIuZgUoVW+DnhuSg5WXI+sQZQEs2VFP5o4iC8CIn7PF1gNAqMqutHEb9EKTl
e6HMU8eq8Ka1w9Gb2re2HY+VNUh2ZVcuVVcS2WpIBA80DhlbjuTnEnhe9z8gCjnfvlio5hvi16fM
ERaFAV+ksjj2fKpRLYLs8EyOeOxbmN0os5w1YPiHsewB4wZJcB5JTj5nJDb/86L8qgd7WpSLASwU
zgSiTQOQCvbFMM3qld+025eIwmAa8TY0FWbDyQUUeWh8CXyfmO61FWX20wQetgCO96gnpNwMnlae
LU28V16jHhoCZe5Kt0ou7lUhRX6lks/XlmEIHCxTs6wbHndEzaS1+ileFveJDIL+HObZuEm01zLp
8p0P5X0Rm7VFbVW0iyJzGpCimnWNSdX1w4ZwesbtXyxa1u9lNkM0e/42uR9s3KC/btKDsqpiQDaG
LhjkMAiOGW2q7el/aPcSjMVKD2y5iDIJlL3CIcWyVh9uWSU1pNCNN+LJbW2JE1Qvg+0YgXqfmxHa
1IT35nSfaOCkNdGFrEXW/87FDBMrPaaqO5CJVf8TlYlsmFJLI2kwp5Y+/N+X0cx6YkCvLaOAOzNN
+/cmYlJX2nhSmj50npuIsygWnnc7hNJExtwHoxb6D2aXPJQ9mGnyNzC2IxqKQPIdYIqXiwQZ0kYz
XYBYne/SB3ZOA7r9KLablV615io2HCzXRZCtOUYaJ0jfrApUb3XIVHEsHyfws0TeAnP4YqUw/2Ol
YJBsWIinTDp9n0csjpZ5aDlYDp3ZVDmaEQ611ujOZjh0q84ejSvaI0gEq9bCNQcKpmj78qAVhDxo
XC5QTWLaeiNukykGjtz0RKfZYmXIARQn+bJ4jl39yN+bLoOqqNf5aARXG0qIqqboUhsshSib/UeC
HqBIooqucxtmxAQVFUzqV72u33uIcw9J8Y+jWCA/V4hxQxhiiq8BxbGbXC2n/itKHfu9nPUjQeza
+7QIZ7dnvOM2g2yJ1HtfOW29t827oW7RWJttQDpOa6/+vMpYv29L7OIuH45dCWqq+nQAoW8Px4jc
qUXZR5ugw+lVN9rwoIhQPmgdjD3Ifw+3P/LtAqpoaJFvlNRUFqF/0gpLkO2dmBfdNy4DOARiVsJ7
4cifBdIq2MeJtY4Z4N0JZtt3FZvXvixsSLSRdyrjRtyZk+ZeOl3kpwGj/iKY0umDpuqexLrkxeg1
fdsQ6HfnOekHYb3D1Zxf7Nj6Bu0zIGKjf4n14Dua1OyiSAMg8pDRUOItSfAiFamo0VJmznNFisOe
/INqFVgi32Z9V6EpdfxTHjbeXVLrm6TI5/Nz235jEhqeoYztishCwuZfNOF/ceSnzfDb2u4Ky1aS
bwJRj/X57uch7NmjAffUY9VtcUBxHquCUTtV8KT80Dg5sZsdU4wADiEkKzlp484ecrDqMuzVnc5h
1pD3bdcDdC5LcztMS0xiUOmyzloLovz+NkvxwYI9UMVjDpkKH42mUxkwktrisY+X7gRmaNBb8zmz
cDwFrav/bfZkdwP5X7itTsPAQuQkmAAsrNlIkIJU2ziNTFeJgTug6EqxqcsU6/kwFA81Xx/9QNxN
PhwR8je2YvIYF8cTEY2ZhBDVQJc/Mnafc2P6a43MFf+DjXND9+ql2brfS5dqLioqee09ZsKledR9
MH53bTc/ESFEoTgAijKF+shpFNmT1+XeKSdrCOHsX1YaWyCvlXpwsSgyOZ5gfY/bXLU6nVciiBnj
wqtp0ZecktnPATjQviPbm9ZuG7mbnDktok81m2aMRehEEhutDs8LthQuwypc1XAe7xkD9euUmKl9
DEM3RS0HsZQXK9BB/+rMo0XdMKPC4v7itNnb2HjihGE3ZHhZt5uUVXxh0Ue8kPeKRjM3+I9Vxl7B
0mfxaiJg5VEy25SQtwDqgeM4xcswEdm+nWJombVerrtiVJsBC8RGpiI8G1m55WZzj+b8Es4R7YPk
VjCTbNyHleqeMm1r6fgKBhCZT0xI/rJbel6y3bYtFU//Py+1Lt7+vLz8RwHmGvyj5l1XR9X/qerV
48qI6s7iWJmaJ9LHYYU0iU0My0Byak0Ylora4QWx3RNZskCTRzQ8Wln+zKmzrpKgmeVUQ9lSKvtf
hJ3ZkpvYtkW/iAj6Da+SEKiXsrHTfiFcrjJ93/P1d4B97z12nqiMWIdQyi6flJBg77XmHPM1CrQj
oozyLwAuRPFioTX8T60Kv33Zdeml/sGKYZ2//b4AYx7CMJDmnM7+WPzxu8f+uNgEymabMYPdWxIf
mrJeRDKsFHZdzKVbYSmxBBX3T3E/TizamxBbW26jhzJxknAD6sg/3OUEsjDzFymGR2T30fJICgaJ
K4+SemqpppcqH2GZ9wKZ0zgxws6e/v1EKP9laW4LWsoszdn+vh+robo1FLqxnIkwmi6WNikHP2QI
jLcg3I62lR/qXK8fNFtkaCBwCDHHHnoUK9dsUo6dnYiH1lfxdWRuuCUmZGbWlIQWaxWCVxdWUG1/
65L2KQz7+YomfH4xU7ZXlkkcNP/yTY5D7UT2inZKYEBtWkR+WHj40fTLf8Ca5Cczq0wnlKLOncPi
h8CCfa/lay1DXKzKHHPUGJz9Sc3u8VxzhUcUhRQWU4ClqH+xYd7PkmR+McZPQ5ePnlE11l6TzBgy
RO/mctx4kZqQ5Dc0TqsDwmGqmd2Ig9QwvQloorjx4FANtFihN1UekJvOUa0GJTjCxUMTqngQ0R4U
yEFJiIr6ez5bGmz7QGLlqGQ7rbKVZ7GTu356VpbHVZ+3KECKc5nNKXdJZCAEdCZHok/y57ECDkDc
FXoyKVsCLHSHeJL+c74YmhhAnBJ05I5dQwEqJJ29bPF3yCD6SsjWdE7x7G+zKF8A5XbtzMTy7Wgt
qicaf/cZD7qLjGjECKGQiqTN4zdo8Zt+MBAHTKFEBsbAREMKOzCBIn7VG6Ce//5pe69WFWgT2AMK
WWXLa1l/fnWiqkgrFTqUrtb9YcjhU4za5wom+i5N8qBysScO7mRXqaeIZGJ806dvyoK6alXMk8VI
BzgBkbApDADRQz5k3xK0jzLqpe9BbZxShIc/JAtyT1yCvsItxUXx1JTBRAjwiCyW6+wOsEDnNUX0
amBg/4K4a9wwmjOu5HmrDyMp7yK7wheZjzKjY5Qgy8OwauejnvomXBeZFpURk9zV0JS36b+6oKBK
N89MgrfNauTKm8q3pmpmQnp8+6tmLM7M2QBxTxbIzIf+aA2+diywceUbmbSmDxZv9rteFm8zTQWm
dohMlkHq73uaEPxZ3Alu2EVXvNIvzvaS6BvHoOtFkyUfzkpLAmJR9G+dXPdMqsf5vB7CIsSSFT56
9T6q96Zejl1974O7rNwom6Aq5TZcK/3YBDehXG3lGmC6vDcmzAguYiFEAgOOWrXgA462a4bfpFCC
3wQExzHauv6BwfDkZzY2njAxaa9L+p2//a2vOqTTeTns4oop1lKm8qSFz3q7lLqWMJ6T7IXqp5co
ewmkXzXXr77/0uivY/1a6a95+okq9Nds+kTF6adawtsAiexzLn2iIGpspDrrByKSYBjakB4edli4
RFnZX7MMdSPGtjdTT8M91pz2pfuw7aPK7/adgk0GglnUsqqKruKPZpliqDQhErTtiolA8kgqOF46
iJJDdhrto8abpJ84tqCpo7OPuYycqebcSGfSuYwTcYN1eWnmpUb7YuZXeuyUbl39/NrnSA1vloWR
6EbNGEXtW2nfquJes6ye7+Na83y3/KXK6uH7nAZ4fI+Wx8ojYC7hpLwnLyYcF6hu2UvTZvpBTYKz
hLcK8rJZHYJShLegSNDAG4pbqAeJhtxRXmB3R6k/ClLnfViJfOaXCgknsY9+eqKs9JSg5CYkQj+Z
FeHi58A/l/JSGuEU+UXJL6CwJkhWGCrTKwVMV02vnXlt3EE72cmtMq9TfxPJrTRvQ3/LCZw0b0l6
p6L0Hg/3QiwVDvdM3BNxb7MHZY6POnvo41Lk27Wqo46P1H7I48MsnmL70Sq9erKJ60g6jR7rIkHl
akM4ngV2P5HinlgkgwuSkAMXokvyUCUUGUFXDy4OC/JKn4z8SVtLyZ8oX0Aue7LEg08ZSj/MpLp4
6MkjHZaSk1+VG/eflRp3OyJl5i7WY9jetOguNTddIxHshuMxi25Je02iW9ReqaBld3zt9EvbXTiW
3aVJlsKQg4DKHM76WilMMvtEe5BK6lNUn8LoxJA4H45DfkyHo000UPyBLPy9SgY9FKoBheYfW0n7
T39CFsAOq0MdWacaFs9hkVhO38qDM2LieJ6mrr76jc3LSY1nJujEkC2av3roOoIndILh6akoKC5O
61PrgQAg7aJrp2gybFLgBXJxqBck2PXzI7St5ip13b5SEGmHE2zEFHIMAJFi+ho29dZUEutzXDPA
4JsZ7Vcj0vK8yEDRT61lemx6o59/X2ZhHZrNMUB5uU8AF290Ufa39ZBj07tFvR64rdqYm6l4m1lp
XmutSu8YwPDAJN9NvUo/d2NTH5rsA+HD+/XzMmRHI2ZqqJk15jR/XOEbMn8RexdbYzZe4iS2EQzN
e33BoUUDW1d5Agsz1xX+p/wa5n3DHp6ck4kUrjEbn1XTeLUMI3lgd4sMNrha0jl62RmwjuF6jQCK
b+jySC0uPrg3Kct17bfVM785YnAFFQkDj3dbXItOcNFlI5SfLuzcdq65S9bqa4p9xdF1bBxJVpp3
MlqAJ9vBJwM1OhgOepuiz1oaPT2Bv0ustlDxcbVJfayWJIF/X6eo72+gjIBoywB4wGVg/TkMisU8
saMAdtROIIQLE4OLEViB18lwc+DSiOvU0YVjjewMch6DLimmbbKwpWGTSCQVvhlVVruD0unQZnry
FobsHNuo09XJ/wK45tYW80fzl/cyHd5aGmfoBpkkoIP+QzHAbCmYm1rLtrFc+3jRwAdaBrkIjZYS
vwdvc8vgdTgY7SlvoLmZ1eQalY4ONBPTObckr0bEj+WmI2Z54L7472/qewELvx4LEx0JNQrqd0OA
GTs0AZNw28LOL1+BfxOtNdQxLQN/cPRGQ47M1u/im0QaYhK7qj2TxbhRGS9a01c56oA9+vT0Ct1k
vAsqw7MNi27nqH6ww3vfhOQ3tRfVBbftVYT5x7crI/VqrOF7htNyia1QINsNyjyRGDXONL1ON5aY
s32ttCpyNAKk8FTh4e9hkc7qcv1GprAMn5RdW/b43kIiWWt7EhdFV5cxjAVCpOtRKISZIjsZspxr
kBG4ncjGBH1H2rDJsj7RwmFErfjKs6nH2q6fGHOpUmQThWHkexGyRfngFP2Xz72G5B+5IQNrnV3h
7y9czko6p+jotvSx+1NXxBZRly2NV3mTRdr3GLHwHlsy/p7eMXxerZWCz/r3X8L8L1cIjYsaKyBU
RO+FTikyLitVsgWoEe5lldAaCPVea9RLakoZHGF70pJmi0nfkGw/LKF7lDTxK1kQ30Pihv+GNHFs
iB85NzLcyYEdLh1hqKdqq/9VkLnyQNRX3ZbGyYYvknwaA+RKU50Nz2C1UXi3O66fpVPqtL3CZjrj
Zi6vdtARpJjhbZ+WdklbdmRKQElOUpwPYYVvA17zwbJa+a6lmv0iVWW80RC+45KO/RchGLw0ml0c
1j/V5TZ2On8TtzmiLeGTnogx3OPaGHsBeSI7f9TEbQ6lcyCX1SeBXUbJQnlJmKFHFylPaGMugwxp
cZKzykNIYj+ZlTkhzyWx7t9PCIaP99dsg1kNTAg6H0L/s00NjbbraDiVoM8Qo8yBfbF09H/ro1Lv
HqbGsnWptEceeCBjkBrbpbr0MLeH3vZG2+Oz0+5VIsXbpQbNtX130pZi7QQzlbwGti3YaUrS9hRU
HHAXlMdEw5msty9jefpZcnDStKOxVkLIXX9ElUhF/kFTljKUA6E8U4vNzVvUtYpH+a0XdJ7l0xwm
FN4dNXfWCGFyzcbVG5fQxkK4JCjOSGHYyEcefldj9KLveQ/wkRSlA9WGB984zOOhjo6WAYL0aFZH
vTr285HtYWYtlVDdKUxPEelK3WkIzql2ohDK/qxqPmvlUsV8zuazgM5CLihUkuxCgSeJoeF9cArX
9cAfd10LhSZ3Xi5sy/zw9y923sRlOUGhRbHZjDcb+Mu1Uo4hqjOsYTiqYkYpDzrlmNcK60fTa/uk
A3ce+lFyxndaHGMzJacraKPn2P9bD6vsQj81u6yPpDSdToEquJH7ydEsoi8S3p1nkxywXSha+Wme
DG1XkcniVawoHuUZ92K+Qb74Ga9cdS8KUd2nxq68MKIjLNKhugeB/pAnUN66vSSGWp1JcFvzPY7L
+dZGknxHABFuhF3qXzCypbsyT1ELZeyn5mgerR29D33T8mJBbUEoTHRP5O2rCrb2gg9bXGLRChAx
urnPahuOAwJEeHvGt9jEZKpiMdhppJFvVuWGgq13w5a9fRBJ/oNAbfseZzWKxaVZXWC5w3qaG4jM
gUU3vZp7+iOVybvGeplLLlG5zdZsEwGT0G5ANMBbaCJV22OChFvW491NtL64K5n0qZ3N7Htkld9R
+0IPU33eko+WjvK7IQMeU8be3GoMC1vDKoL8D6ULAC1JzzKF6B0y+GQ3iImv8xQuIpWH4KKJDi0J
QkCAooM1LeVPh1IcMLFb8RGr9dgc5+aY+8dGOQJkr/JTP5yanF0rXshdGp/n4YTTlypJOIvPvXq2
mqWq4DKrZ6qsLl2wVI1gfa2+4mK21LSWtkDmL8K/qOvR9olMumTlFeiWZG8U8CflNZYuVFNeIwU9
4nUor6V0oeq1WulC9WzdTIKFnIa/s9agXKiJOL/wgnhTDy9meNHq5ZjqZ389MuOgbAWuTF2aD0FO
95dJxPK2spvikRH8Rfj0FD8T8aluAPGp99koP5caHK9TTi+zPHfB2S7Pggfz2UBkbJ/50kvW2V5L
zS7yWuOwfOP7Yal2YL+2VGNexuTK92sJBzIvmXlpk2s8gK0kTfiSJ9fIvAQmWJWlHkgXLeNiriXF
1yXvctgq/UU1LnN/GdeajIsmuGVfuvRXjeJMVemFHIZWnJFIq6iki6XC4jz5J2rwT6mylF+frPok
IgJpoSEcNTaN7BXXyorjDPRfOiT4jbWD0R0IPIo+o1Oh1iWoN3PNxeXXeSWEUO7WmqtrLrKlj25R
y4bn9wucJivc5gSuB9bsf0rUR3nujVjt2MmZQtph2z7Q2JTPMbFUa4VwDQhqw6i1ePCWImEmyJYa
fXf2iQVwC80Nh6UwWUv4rCM3gaQmL2W2+zrfT9VeI/l2Z2p7XdtD4vpZTQpyiMxn+GQuKezCdKvI
M5DtlB5RxDlwRwP9lheFiDKXCstfhYSOQkfeGgczPOLDy/XY3g+zBERWrWBT5MqBKpUDxOukPUTt
IbC9kIheXg6qXLAvrVcq3sQdNfUG36Um3025s2luwAsplvJDFyQc1ch7o92TcQIFLyIYek8ZvBBe
lrbHNvezusalZu6FvKJZYSZhDfYLDOrQ+nDPwoLuv5w41pqGzm5LoJL8Q39RKWavSwTQEQNDB3o7
wSohSxssaLCD8EBp1S5A06nsooFh5o7YgYBLaQA/0+kyZwAs3ThT5tDfpBTdGRtH05cy1hIszHQn
kZxsrYJoXkBma5F61XFtkBwBUVuCz+SQjEfVhtMaLMOd3lhq5MeW/AEaF87AeAPxNGBodqu5EyLj
AztH0i2JxtqOYp1Ojc2v6qMdBcXN1reqva1kZjhAoLcK7Ki1AojuwVLMg6RyZyW7Vl6qXquUSAXc
+YmTk0GbYHFbaq6cgQYK23QSKAaHPBuaWNRkOUBpS56EKmw5zVoK848IAYmz6B8sh6IDQ0VrBZaD
x57S1iItHPVgC3HKgV9KMiKlxk6PCCZ2ptixSZq1dwWSp2mX6TsoLNqEtGeXFruI3L54F/ssGcjh
3WaQdkiakLeA6tMJe/AWm7XvWYRIEGTIeQ12c7rTqx2YcBS7Max3ZQfACMisChdO7PTAIZmFmtdi
OjM1Tv4pQXfe0CdwiLFl7qZNDhumlDM48RY5gUGWzlJ43BebO6eM020sVa2Vz05jgC13OsNp2qXa
mcxQBwqrstbEtA1nb+S01i6KHLA8gbaUQrrguBsaRla7Nt/1OaaKHaIQKLOWjjJxW8vLcdF/Tcsx
F+ggSDTe2SzXE6JFd3G/VCPvKkLVjKUKiT/iY7kTiUNNnNBhOQ6U6tSD063HkfOo8ptAeOS3Wqpe
i/ZVxEmniWU5QJaomL8JSouw9WhvKo6uOLZwlN4RYN56R1ZYQeFidYZyqW6tOXYsewdSEgl0ru9S
fadPO5LN23ZXEwDN+o3zytn1cZltlQPdD8zEnby1+w+6A6sE8I8LuG4j/TENvNV0tNTfV6jlVKYZ
+FxUar6Ki1eXw2e84eGzX2tOPwyZR8ZBiODMkh2MJyxPGkV7k8QjQIbh+6y+Um1+MBwsXEtODwPS
OTfpA5apkMSQpoe3/z+k+CG2QrzZ4i3p3rKOf+ZtDt6q7k0J3rS1yAADf7oSUD9L6WdT/9TNn7X6
k6Uv5eufBI/9VyqcXu1jGj7i6bVJX9PpFYit0F+opmFw8BIGL3HwYs3PmACN/FmsZYmncFgqHp40
/dEkT4b+KDTScQAdl0VG5nJkWs/JJBGVUfj/xGaUv5J76NXo9+5IVJBGdW28TfExP/37rfS/dGwR
XjFGtzG/6vS+/ugiyX0DWNNfOl65uOklVq71MKXkzRQpUp9iQOA8TuonuTRJ1GwN5VRV8Zfa5gJN
yIu2G1ghyQpoyYbUJpJlkvhtAvyys0goO6QROhVo5rWqKXvDh3EeF0t6YJHJjy6dWYrZySkzRvmx
PtXw40bAnCTVNbQZJljkmkgouoQVWc/TOBqbll1w6sefSFg3ToSG/echUnb5EuY+V8qmVwfWoSTc
YpQIjnUrWS9WR25q2tdcQ6Cm7cDKekZTZq816u4PPuDifVuDmQluXkbwqAYYy/3+AR9N1U/keuYD
Xlnc5xaRZiGa6UDgJzXah0w5zDbrk6VYt/ysAOqvjddpKZYuFOsWP12OrFso3dp1VxYvUv9r5YIK
MBJ7Vi6UTi7OunJh8RIny/qFdUs4/lq39P6edUu71s91C0uXgg1w5HWjp5XLooVKDS+mykOwLl38
4NeiZfG/QWCN8mkPaxBakwjP66GQEMD6TtUhr7Mm6dYBArv8+6dUvG9JaPQSF5EgBikbm8zv72ZC
tHYLGrIkEwsESUpL9dwg3T1P1r1HEQjqrpzeonpGuCt6NyCMBXKzNZ/WQ1enjEHiZNhW8Nm82ooG
fELozJpU1b+1qrItgX7u9LnoXMGIh6EnZka+D3+H6YLF+r+n1ufruva3BeBkZ/0Dggp/jOpEmEgc
7Rs7h7nfke9hEVh9yjlteJMnlPpvNkDmbRaPn+wg/l40RuzM8eQ/d4NKgkY0M20wBusYQHlhBG3e
exUJTBLL+auaS/qp65c83jrPX2WkoBfru9nQHysqO/lKZvE3v5uy72Prn3v68K81yoKVuFHmaLok
exaeHanIfFv1VWnU6mE3ef3DkCt5k+goBBIDVjkCu8Yp26x8+fdTBz3p/ZIPyQmaW5kzyBb0j3Mn
02SUCLMvt4OilrSjdRplQi1umCK6wpkZAdi7ymTt57CUr0m2XysbyVJ1MClTNWP5S1ThHtzPw35E
eqUt1Q97295bCYYgV9h7Er30BIWuq9WuNS2Vmm681hB63VqSwQrZoxg0Ea89DJ5ReNpazeAhCsRQ
ORdeMXhj4fXkbw/LMRq8tvCCwdMDr0Q4WGC69NKCr4oLWGZYKzRcdXSVcoJhCc0JTjo69ya9Gfx6
tasBNK1de3LV2s1M15jcxHSjtfrQa9eqQ88qlipDrx88XCDtQD8AT55aeBiKy8GbiqVorKT4i4ul
Yv4KLyLwpN7TAs/uPSXwwH6NiN8Crw+WB4HhUr6+1IwUsHKh0BhA43cFLvbYTWMX3D2VWAQ6LzUR
ZJTvh24/hPsuZC/xwVjoPSKEtqLJvV82baGo9p+krTQVad5XKqDmFhm2nCWECMRZ+6wwv8qh0nqk
A1jPpoglhDdz9MyMgSSJIco8A2npMa6Q3yQq0TU1/duvEAJPjQnIJGxJPZvErNzC4ItNphBYyOla
Tn17pr0TXMKZ21FZ2OGbPAycoJBQyqpV2q2vgLnrZYgPUC/Nm4X0+lg1LX0xu09eAyv9vvyvp5O2
ZYokboiNiXvK2TF3sg0qttePqlESnUtjqczk5iSb35QFeJ22FjEZAReCOZyIjZkC7UtgSH9jNmj/
YlJ6HzLpexgb81OR8N/qXZncAa9KH/l037f64SjY3I6YzyLJWWcg/9EFEsSjpFYn83YmZu91xhQe
W3RWoACjZwP6rBxO+6q2589FEJV0eQA7EKXcIw2PEvKLkBZVmql5qISmT0XYwOA1IGT1hs9KPuwv
RiKRLtdq/gftq/cWXdC5mo5Ti/0+lPtVz/Yfv3fIySxxiCBQ0wVovSnQt2PGtFPSquoIJhC2yxgf
4sjsn5By2a5SvNIP1B+kQEofcG3eG/yQbduIt1XMRNzW/wRwKck468mQSDAO8WOkYVlczDL6jh7A
2huplhOSDaU2stvKi1OSTAGAZ2404cdIAVAvM+lYW7K8u4TAFTFvILaqMNEa8xCbRsTWa7a/tKn+
sGq7/MACw3Lu3VUYwhxXYVkHjqu+awm3QZ42+agF22H25WobwNdEOCpNO0uuFHyaHfDNYpFCDLpK
y4dDp7HvDE3iltc/KAyUe1EGToJowb3SC/M491oFTquwd3Ge5ZBbAxoMi51NWw4IyppbF81/k2Ni
7KtGtCdtoFm+PuqU4a0YmtY1WzKfCjP+jER2OnQFgeNliTAVduOpKnr/1Oo9ABA/HvYmudO0+lMb
tCv9us36MJez5iiLPZLpzHouCnss3KCUZIcZhkEGUmmcCSzOGY0m9EIaEM/rc9MUlzvsQuFuXjDE
Y2HismAW5lhhrVxjywfMOpmkHYVaeK9Abm+DuieJA3X1fX2uUwv7hj1Xav73iZieARIEQSCG1ZIj
y17Xt7jSKrzOXUe7HjIsB7NMNixpSXWZRyeORfmQMxKZZZkAxbhouLN1zbXG0X0KNaW6wy0n+m4k
yDy1pX3bKp2n+0X7omikAfaFhbvG+CfK6aWkM8j3OkpGb7BlscHBqe3yqaeFZSg9/E8Y+pq2IHhb
N9DaguwH+PEiJeGUi9hxRKxjBLP+nPka+/GYMVdqIuJPJKL+FmokaXck5XWqClvTZm1iNvGbOQxi
N6o0kTum+mBDuU0mQn5prDq455qkftLtb7phZq8ZPOog8jUv0ZvwOIC8Oq6P6MT/elRmlc3Vt69+
emJEBtShakvrUJbz4OQNFsFWbfsT/IXu1AF+OWVAycmGmW2XKJEN3L/4a4qXZN/b7XSYE1ZXEOA+
47a7ZGGMp9bvNSaJjQ9mSJ+SIykhMrRl6MeEMdd/yTaDz2ayrlMUI9LJ8vZqsSBZf6qmbN5ZFVgp
M5VahnSKjvfEaBUUjXq/CWuE3BJckjaYXoSMkgJ/2b21cbKa5kwgkNkUTLXZPhVsP3utGI5g+oYj
O95fj9RuHI65zYeYvSs3XF7to2/L+WF1yndJb/Qj0urp8fP5tMEcX9jn9af1+Yl+kxW1xJjoMzos
9rutnU73CDvMUVG5j08mRgjubA9bCJDnCkP3QKv8YxL0RDXO8kyCQQqhdxMtz0brsyFBPamCYmt1
dAtSEdwJ3StTGEgrPw9NP+9zKQBhVhgNwiyGcNjVUNVqkg+qiIaxzKWNuehIFHTZi9GFkner+qy5
2DLboGKQPbsdeD3q59nXeeNMtV0w4eJYVYf1h07+AbzCOMhTpyteoC/L/0EhejydvlRTmL1KebDn
Rm691djiqjIaDpnEzJodZRxU9glTVNxv1qdmwAHn9dBFX6vBgtBc6X24WyniwwKXb5gB5kuS10BQ
jd2Vvw7W8qNlk3BTJfrgduNcndqq+LtbiKt8MnOnIZTSMRd3zlBbxNFk1W2lfjPXUd0+qnSkJWRt
BxLUahP59aY1SwUtDlB1K9SCQ4vAYMMcqrzLREZHad1fWUn/I4AHPlUa8eJALptzQibYEcLBM0OK
BrCXwAybg+yKGwkgr8bGOAvN3LX5P/Rmldw1nTS3i53HEY05Zfmcy9q0QZoVMLhS6FJqAZbHqptP
CUFjx5n0P2AkE/rDmEnG8mg9ILFmVTtpM50y8dmSotwjSNS4WFJtXPRc1Y550b9aSjufJENgtGUT
t8VnNJ/EGkBpzQUZ4qb6qcyyz5WJ+Dxs1YT2qc8WrNSRk47hSSua+ii3fbHVAdzsYMgRQtr69Lxa
i+QU0iFYuxQyKKhIznGgaBXSrKpyujYlRb3D0lUaAaYOYHMtQHz03jCM6FaIXTFORy0jrM0nhufa
l31xlfQkuAoGzsqWkPNulkonpOu09+0GqenQl4dYMA/FPSO8EJjkptcVm9DV+tehI+drg1wDwL0x
b0crqJc7Rdh6RZZ915fvQkwQ/aYtytwjEbi5BUZGrjQrCyYoIfqOIP5LjPo/+Dj0L71udqQ0TOGn
Kjr4JWdjssTEUC2dfx6kzK+lrZFZW8F34BAEZUysbLmkPyfw8OaiPkGq9GcjvaIL74ydruV8KLbG
Jk7Gb3YUhkRUNuE9oIFuR5JxLI3Bf0KQcVYasLqK1Bt7SEvjdVxA9NM0jzurI3PZmuWDLyo469Y4
bKVEz/dgpqrdJIqJHq6vXZI4OyhZN9Hc7P+xJTZjehmDz10UFohHnhQtYO4Y6/6xCDAjAd1xxhh/
T9IRhKboQfQM851h0uJ2yMPGf0Z285ecxOIvI8iBBgdEF/c2uX5Lqolu9dZZhfy5q0bi1sZQ/lq2
dvF3U+ukt4vwLfX7zvFNnJKpoW1VFB6cYIIvskzCFPR/h5IMulNcGjKN+th0jED7Ppt6+ayPunZQ
NFK4CkJFXByt1qmLJMGHWn0aFeSwRSRQ2OLs8VhvBpukiSfvg93y+2ktAaSyAMOgsl9+p70ghcq0
2o5UphCp1jWsVY+3VN7JsCetqGAw0p00yH1b/luSU23sA0B5cuJcARko06WK46+Eonbbqrefi0b9
KuMH/2AdvKoHfu/d2iyE4eSZmkZP5k+53Aw4xRfIz7askmnwS+nVNHI+bD7CbPZur6Meh6cBFpdn
8qnvT6pKDCQiGtsYmxsQPGeiXbDVevbyMwZcJ6SXu0tSkvMi0oMAOYbZrlSegtElMkWGRc+iP8sK
4o+iUeebEv8NAw22gjZsgElGjtzqf1u2D6a1X/r4VcwYQ1UReg9wP1LzHCYKhhwb73YlQhr15bRF
+T17Mw4ImgxR4cK1iV3LxOM1NaqL0WBylNJVIwZgIszfQjtldmzwCQS6DTfLMZvqVfHH72k5yR5S
Ae2o+zDNhymHYjsAOcCo9vzvnwz1/QKe39DkgquZiOpYw//eAiuUubW4a2Tsy6DA+SL9CtU2whkY
7HJGBIZWo+LXqs9dn5dcGObmynfOdkMtZ0qUpsFbNtrKZu/UZow+Gm7tITRD4crAIO+ZPb0qOiZZ
I1DIqsdfFl67tAqvZVqJD8Qp5rvZrUUjCPM1bnaTFqn+xwhQyVP47onIt+Wo6C+kb87aj8g2sudY
I7ZK5FFyKSPp3hXfWXYm5/WgKmyjiRNXPHOw+nvV/kjGHBdSY1zGUSE/CU+oT6u+noz0YA/qTix5
SWB+sL7hVxBFJO9SrSUqaQbZDNJ1dRAFqvKFGDX5hT4z2wmsxn9N3T20uIwoKZlIM3T55zgj0YXO
H8qItP2BE2TYN32pOOUUqtesIX5Hk3+yJbTKYkE9cHfPRBS9QDp1i2J6brLk3Ep9cQzVaPxE8LeD
60W8ZkPyRTKke9QE/cvqyev9H2RdNh/0WhTF+HPrZ8mYDoTQgVqic343a7ECPZCIQtwqtQP3WmhL
2WtFsLiZC9dLZfV+0ve9tJf1/Sjtp8ydpb1GEGlLJuJSgo1D4mWQ+lE0OLPlJokHMylLPLy8lIpE
s/boNhLYHTZYejxNeNaM9toz44MQXsBqT3h+fJCER4WWFyWH2PK4oY+71GJV4eWWVxLnLNOl9TrZ
Y33IN4wSDYRVz248vEJS4wnb7VLPtl1pLVV1Q9/t+6XwPXVr9aFL2fNeNfeopamm3QOxmoJ9yyAX
8JvTVxN5oaNsQ0JtX8Mgyc5zU+6K3q3WyguXgpdd8W+Z+2Y9mtBS532ZdOMmjAyiZS29+XvyBJFx
H3zljXd3A5SZECtMbgl0vhX9DypWoQWTFEw20MnqossXDcyhvJSoLohj7Oriy4ssBmRYoFxQxiRr
lf2mafYZsLKa3PNLWV8qRDDpEVFbeGnrS19fJvQw4WWsF2GMBBM9vIT6uevOMWJPPL/deeJxulQK
SJLFCBFQ0wnm2FT+KrkE2nNCCkjF/SIFpKbs+FMNyDLFZL6xCgIH5nPpASGgQkr6IghssqW6zEMQ
KPmLGrAdIHi5pSD01s0FF15Pjry08qzRM0dvNpYawsNYMpI8qONBXsuujsI4CI7V0aiOpYU7FiXo
MUGNt1bcnSgGFyn6grPUnvrg3P4PdeeRJDe2ZdupPMs+sqCFWeVrwCFch1bswBjBILTWmFYN4U/s
LzgzXyWDz8iqxm98s0u3CIZyhwMX956z99rhUa/W0YRHiIDVciwuwzSP8Ib0dZmxjik/yeZxQJeT
n7r81OSnGlFOfirHU5Gf0tGNSYIZT/F4ynLSJU4RWj6CJYeTOZyE7GSxOgYWzMUQq8eW5cixzMZ7
UzlKEY6NY9MfQ3V97Eih5+NsHZLB0z4qxmGcDxpHej7gzkI0OvylhEQGyUAPiRgSGSThxeghw2CH
EvKbGHJk+0V22l9iyOUvJeTfxZD/UkK2o69kf4ohUULm8KguSsiUymr9LyXkNzEkSkiJKLzqTzGk
/u/EkM2yx7OMEpIhkEiirHpIlJCoo5KLHhJpVB1+J4ZcUE2ZR+0y4gXE20kyj4yewz774mvLUeeQ
Q1jKL+ZxOcLN+fNr7EIp+m4xwyVmUFm0qDMieP0IngNznncw4apNnUcpUUKGfFfkVmRHU2UciHBJ
zqiva7dNo4q5ZyJhUca03K8h78Cv1Cuk4AoBkRVBRgq1PPLTJlhPU3ZVWAgJIJ2EHhVSjTOuzLxW
062rOSIPqyvDBrsLM3JokW+N61k9GMKEoIKMy5NFxb1KA4RwSzh4ogAUSBzK0tFzIXpcDAsiIV7Q
X6zr6Kj9cKMgVWDllxEKjoHHXL/+t2IrAsWmTrqWoJPB+TZm+jK6U4TuwhblOWT/0LjB5AqN22Kl
n9E0r8NIPesyKCKPsMxn9gFeoHq0Cg3Bo2zFCGACEA1YUKvx48Iveh+2GGOW/IYOgOTLl5FY/tT7
GVZCyS8s3+RmcxmN5Wu9H7KZtnxQVqns57LPXnfVz7tmgd/FB3DACEs/inzWdEnkY7/OIr/WvYW5
HyLC4sXdOtDyS5dRhx47gFB0MyzH9ANEt8TbexkB/WETGuI6cuIJ23WwZ2CQua0JVMHYOa2PgLYZ
xLoySsuFTQ17aki8jkHRkvTZyqsS7x5kAOlzCpsk2ZMsb06Bdvlj6vepPzX+cBldQ4XEbxp/nNfR
z357ecS7IWl+0viL5uezP2l+Oq8fxH+NcMbcQXCbr9TrkGp/Tvyl9sF5MAAVD6bH6EzC1rxZ8ka6
8b1Xlp7Se0q0DvhZteEyEsmNGJUb9K5QriN5IiG2sxDCraMhi7hzCNSG2NDWjjQ4tN0Zi74OiOOM
oHETwH/E/s4ukWmMIXCny+gaCJIe6I2p8SzVIw1EUL1IWwdemjCke+tHhR+HfsLJchl17xeFDzih
v4ym8PEfjqzNJX/ufUvyp8IXJH/hNJB9tffJDTUvY5ZpmtpG4TOsyxDI6OZPcIZcRqEjv/MqnSQ8
D9n5OQm9kRVC7iWdR12pgnapu7Huppwl/Triy8AIZJgOjwLteCRgbIdnoofXMQ2OKq4jI15cdxqI
k5dBvlfcuLHiCqNL0kRmuX3iMdqE5vU66tETZDIvPUv2ZMszZE+0vImTxPIGzhNOicbvOTc4W8hY
Y3rwgeSTPsRMWTa+qvnN/OeoZp8BamnU/IzThxNnXkd0GQLbqtq3Jl8mU7z2RbqBiT/X/sA5kmAx
93uTAA6PmdbEWGd6eo/RzCtKSIyknqxDjDz4mAyhd5FbhJVrse/mNEnWQcwK8m+G0K6DUsEvZuwf
JIQI2jHCqQaTlMIW4oOyIpnzSWhmXHwgYfcGkJFjFYXkrIsTYQm6o3d1erz8d0x7/NtHSEmn1sbv
crvIZb8xW1b02hg+1m0dnAaZ/MiMVNlndTWhd3pMK0ET1E0kGIhLzKLZTbzVs2JAGM3m26RRD8sU
RudLqpUW9SHVDaeAxbRvw4jictuZtqYLL2Yq99e9lRR3SrbS3JdftdZ/BMiYkrHCs2ns0dlhlfj9
hG01QZglgkGOtxzFAOQlbrFKMPq6pj/E62eX/5JhXUKZYqTqPooOw7Av1b2Zr4P42ljeDWs08M7o
dnq2DsPaFv02lLc0YlIYfdo6DJKHo51BB7/aVfrOU1iJxaTNr8Nc9vqyX8w95ecxOzD67DD0B1FZ
hxUe6/pohMeyXkdvHfP62FrryIpTPJ2S4tRCUq68cDoF40nQ15Fm5/gyQspawzlIz2baRISbGwLs
sUkGCUtxx4F1J1SHIDyE0Toydd8P+3HYG/neytly7Xo8yfBJY0fJdma3Y3+oW8RlrKOEfVKvgzqO
qa1D5+VFO2FaR6nvpHif67ucDsVlTNmB0O2BF2jux/4gsbjpKb2to8I7XFPaParLUaz3CbCeY14A
8jkyounEiIuTsObU/mKX8G8EFiYcM8hJ3LHpWP2AxZbmYgyqjPR5alyoEAchZZGSq1dRMArOUFbK
3dQKJeZW6AosgR51dNOLGS/XAUjO25IIESUk2DyTq9anctiBoITLOULadyecpVd9KO8LzWjvqV92
963A1KW03VlfCmasGEExVtJtaSzlk1lnXtKr710TP5a6Fd7DZmzIHllrRUFH2SR+L/NheC3QK846
5I4Ji9QKZ6C2G9bSa5q1O01lUutGub6ugPBtlqER8PHUuR0LU+Gkmtrcc5nqrLvHx9LoHgiQoL0m
UyOm9InPMap14GxKd160otrExaJ9NoPyHCmPoDOsNdGz39dZeCObo+EbMnvCvlC06zkXRqeR4qe0
aIwTHkqk1w0O30pAb2GUhxl6A+aGUXxsInkP+lsnHzAHyjSXGPuqSP8kC7iFwlm5msVBOvSROF1f
HpKaoMKKSpdrqgGBFinowb4pDtE8i3dtLT1xfMb9POQ0PGMNLX0rHVFP3E36LEKNaMHG6qZqS0xd
yOmaVUrb53tlBGQR9nFz13wdZuC/Jhig68uDMIfBXtkkY71s+kBdDhTI1KdKP7ACVp/LLqj2szaZ
CDvD+BMtnSexyrNzF01XIDkrptRRdGVKIqTAQ5EQh+bGpOR4EwZU0IK0BkgSBX204S4pk/kkj2Vx
zgO9xMGBlbFSS/2Z+tW7JCjF21TOe0J7QjDN2skycVX8/Gbwb3bIlF5WhqsIPk7GPvj9DNgZg6Dn
WktsQjjLN3GHTiZYMJabADyfC1F6Wxa4XpWQaBiNBPEuYfGYgUF2CbcQ8EdYfmxGIcCyG4aUo8ok
BH2gkHL474du/RSTNF17nO++EsR3WSkZn6QUU3ApkGLdjb11QzvkfazMU6g9WNljMD8a2WMSPkWX
UXdPig6weh3tSHS2n5fPafksJi9z8qJIz8P00l1GM71wN8uYJMe2PBtD2dy1mnX98+MG5PyHtT7L
fCSfeJ4BIkLd/v7AjTVxudqM7XIQhatGjwZvFhfdHzRpfDFht5KJDV85HSQYo1MGoMGgBioN+z65
bioTHk9DhLikli4kZahknQQvaAbiHsXRq2K24XWVhPImRGR21fYGKY4FjOdGhKGoacZRl5XpRRsV
HeqObFc1xyMy0IoTHtndhobwyQIdw4qDnWsi5x3hqtp7gEt2s+iwTQXCk1KpPat6x21KqVhXlo2y
1YJcum3y4G7pEuWpl+dtLhTim2S+mqIBpthcZjKueejKej7mmW6QrS7nu0Qir2tO4wf0xNGDFd50
cZ6xwyLHW06TjT41xZXVI4YuCFjdDHoPpkLTx5MYT/mRLvtGlfN3oj2n+zaPa19LuTXSLyq3qimE
1xLXoQ1lEV2YikUbvOxB6avlrVTLT0MHcZKyfscqL6LS1ret36zeYicaqk0voFfdJFlBvBs8+L6a
P+nxWGJeoJA2oepGSHtZg1wedElO7HREI/mrU+XjmQLGAfMYXhv6EqRPruXFv+0K+eV9NVpNv1H1
qd7OgfCoDuPXaAGCSah9f0IRURKx56eWPm6qHmHGz5/Aj/QDWiKs9XgKnKzc6z5sS0NyJlsJzMNG
iQO8CaG274wa42DXBoA4sBwUGsX8pGJZWjNzmcboxD17ZIhItTPKoTMQpo3GxHTN/iXv8DlmqE1U
ltlj+AYXM4eLOVe3/ZJvf/7Mfyjf8aSZkgyWZyiujI8qtwhF5iDh/N+wSEWqpgMRivPA7k1RY4ut
fEGtMJ+EHmP15e/+x3fRZe0//5PP38pqbuIw6j58+s/7EjNi/p/rz/zre77/iX+e4rembMuv3U+/
y38vz5/z9/bjN333m/nrfz4753P3+btP3KKLu/mmf4cQ+d72WXd5FuF7uX7n//SL/3i//Jb7uXr/
47c3ENjd+ttCgLG//fmlNbINRNvf3qD19//5xfUF/PHb6f/8V/H5rfzhJ94/t90fvxm/qwBLACnB
2SXziKrQb/8Y3//8ikhhCGgPqyxDZd787R9F2XTRH7+pyu+GJpn8FHBhWtrrudmW/V9fggKsoLVR
DegMivTbX6/8+lsB6ttbxpH48/N/EG5+XQLsav/4jQ7Yh8uQ5T0zNRcBy31R5Yb3/WUIG1mbOU9Z
+8o3lGhCpz/caM68WTwI486wPaGK65FnhHfmBq6QWziIz3xc5TO62XZDC//wGNIuzsuNr/idOzT2
/Ezsz7736LcBTXmet9qe6Jk9glZN34u9M5l2e35sXXD023xruKYnFTEpkm6ub2Vy2plgNwrZfLFd
blAwU7XTbitUgTyreTN5g4M5ZfKIYQ4/aU6/uel5CjcEqrlYaP1oR83Fjx2KbofoRhk3+nzsDzEx
lvZjb0dHiBA32U7ktWj24Ml7ira+7FeO9nIQHFIPXMERn9Rts89c+TX2KERtH+lS3xEOaa9/IYDf
cpUatnIMPCV2Y8MWb4cX+dRvevsm2GAeu9IJKrUf9zePj5Z9OqyfzJvmmO1a95O6KW0sv8fmWNoz
FWWe1SG3c/vZu78P7dfJwdXs9G5+i7TBTh9X9z8drdawD6LP9cx7EdOSZbn5GHkcM4PfbdifYvue
Y2Unu87p+L/JMd6w0do6znf7tXlBCn3bOaUN89MOzwSKb+IHiQTdWN/EftJ1do81zigiW7mp3xZf
3FXb7qDCGEKOqXgSf4SfO2o38TVRZX677W3pijR0OwZ1QJSYVvLK2k1oR07gpMfCtnaNz1qjg5UQ
PSAea53Q3Mt3tU27x3KfYEJJN4NwwHv1Mm3v7wVong72AZv8XwcR7i5xTAcb3I7KvK/S5nUfKXWp
79JT5klb8Ane5LGV6x3c8sS9xnsPd5tg+JFLzyx1HukEk3y5PkylZGds6rYdaCkemmn3BCPGbacd
P9bZmO6zaKfejQ9NZNefKK6ZmlMv9oQjN7Ob0l7N5OjKMRJ2oSONPq4rAx6EOwxPS7hBGGHdJLbg
VL75VJ2io3xS7pojSp4H3bgWXq3XcqHHTvdusGwR6UrMWZeeI0e4Kvk8EU4oIcVNQyY7Ka8kwfII
mASnuUwmua1X/ng0dgWwBFxTkataDpIgWTop7a4nyle3+68r7aCx2X+Mmlfd95+jxNaO3RWh5k1J
fNq+750y2ipOsI+uObBHDeLp1+CGX+m8Ij+xr6+Pe54/pdm72hG44MHhQuqKngWEVfdg78GJxPWm
/ap/wkV8oO9FboGHrUdwlX3qCZxRwDFiwdXeWn4aJL7vRC7t8Jz8Py+8KRe7G2x9dITenp45zWrC
w5+ka6BI2otDqnZwJ74lnt3ZiA18NIinQdkMDvHs2hsvzLJhR3u9dz1vZcvehOkBSytHhzXC4IRn
5Sp4EDzya7hkReVhfiKxrhXt9pXnFYD+3lTPGhOFsRmeg5vkOjxMX7hb1+/Ca09KfLmRaxthJOeH
5hfhUx1u5Plexqa3nU8kBm282Z3dIba73eJcUUw7vAp2e+I6iQ/Jl/Ss74XY1j+TDWyn70HBIRFh
Rr5krzn68638ch2erM/kyxGBllzLt8p1bD0g1hrkl2XedRvpRjnJL+axapAwlpBc7DdxJy0n88pd
NoZvPpMKfMqPwwZtwqt8vVNufWNDxNdX5Yw7ZaO4852yP9e7ZFt6Um2L4a2R7irijB/VhhfUnKvW
jrapwyTsfv4cbRMSf3aifRdty2sKCcrmya3syD7PjqvdyJH7JjuyE27aL/KRj2yKjc/F5xeFqbuU
eXdmr3N7Z/Siz72D7JX/IUfendxsq20WdzyeqT5vzoXdPLZI367QC/oIL4ZNviuPXKqueVXuRL4F
CoNd2cOG7MvQphLPv4w971nbjw5PiPF0lDask/FH1Lal7NRik570F0Jngj2Ncs3mw+zri+FfnsW5
e5ylTXvI/MrOHqmSMRGiy6NVeayPo9fLnOQRaKqvibxvnSKzWUcum9nTbdDD62vKd3x4JM2GwGak
Im23FzQ7uMpyhwAkiVK51zv8jG5T9ARslTkLGiFOT/GkvoXoxirNU9zwWvNfhJPEa2AzC9ycydDn
rHQMX3JZsSifH3Co7e8226/Crugd+aAfTO/hDHeUTm9AXe+ztkl3DXdJ6D5nLEWoLDlEVEqd2lH8
9V/nCjeU5IRP3FF5+vTVZDu8Lz6n+aa1fDpE5sZ8LjiS41G0C91eRjuil/tpDjbCl0F1jA6qKZbI
q8C9oZY6cr/K/Dm+wsyhUmrlBgjNHfewrSSISj0KFOR9WI7UiRu1pDIh/L9ZTf7/tE5cYVX/8ddq
7Id14q77nMWfv1smrj/wbZkomb9rlNhwMpnU2lQMTX8tE/XfWTeyFMSkRnXaIkP+v5eJxu8wSdF1
IXdZ7ZZrtOify0RF+12FtCNC8Fo7kLhH/jfLxI/ULRFNFrAtChKqCDAOENL3q8RSy+ulY1vC5kex
uJm+zHLJZjkcqa+Gi24PRX5sDOVeFT2jIGW5yrmBZrpOU019MpkX5X68a0jtWMbwva2JVv/bkfw3
69iPT1AmmEVWTZVKJQoyMtc4SH/fTSZwtS0xRoZq6uyoE1VOQLWY1TYRpWzPBzLBZALlLgF/+xC0
+6hM3toi6+/iOp9R4KW1Z5Am7OTBrO5RirIF5JfsqJN9/fkz1Xgj6cHOYVl8i39mzc/ODTAcWwHe
u4+ogkxc30GAdPYCMfSlDI0XLDwTiBE26VHT97skbG7mSlicEpIg+mUA4O3Mjl0dzcwzw1LeSvDA
aZ2qJFPVxQ0Q2606kvRy2co3+Mnk6iVoJ/nG0LX2tlOq+7BStIPUm0OySfI29jtrfq2VmJmRMnZb
R7IO3iEuHGwH/ZXZPpNiq99PNG09Q0xPZKqYh6DXBa9WwjxycjgL5AVqblzIEx3drNyTKfhV6Mz+
WsuGnBueqZc2ovHxTkh6IMfZQnaY1dx0fdL/Soe0vrMfjicNG0hwXDkyPpQP7/wiyJXUjc2Mv0O4
GntgYylGGscqhQnnGf6uOLB2SR3surmQjiDL7+eoSLaJJLHaT/QZu3f//PP3+GIf+v45Yc8l6cTU
iYJaL53vz8Y6bcjqKGao0rU6XY+NMCEHWR6raenOYycKJxZ1Ybbot0NafV0I1N5cyjM5RdOyp+T1
86cjM6t8OEQ4i0w8RlTxCSb8GPbSFHGL0zMBRNaJlWt0EdYFHefLKFH/FruSEqG6XKNjEwcW9QCI
KzVHnTUV6m4K6upFNqk8K4C1wUtru1ITX8xxtJ5VfCX2gKCOPB6deGFR2phhngGuTyjMyWm06wcq
eRLGKoLc2gzxBhH1P39t/+ZQo7RA1spFhTkAS/T3hxrvjpzWk9jbbV09qiZ2kUoi5GSIwnX1TSdg
GrYFWmJc9p/VEQXJKNMDLZTOYMuqNc7Pn84Pu2lMCkSJrnGLkM6YkL5/NtZMwbokadcerLwI7GiA
u881ej2nYn4NXu7amgig/fnf/GHuk9D0ouuFjsoVABPzQ7F6HpYkYbJhZ1kWD4KWMpkoLGYLssWQ
H879wruodrsojlH9kJhz1y+N5eWyAvshIw4wzAlEs4ybWpWeZSkKdpG0JPbaHfjFLH3h5/z9uuCZ
IjmjCsu9aa1hrIfvbzW/YpbiAkEoe19NeaIAJ7E5k5STJA0vbSGxpRQrofUviVUqiZ5TaAW3OvnU
+6TvXwSReIOiVccDMV9PZpDy/VqWLoBIuKLaXNn3qwhfzJtbpJYTU3yLPx/E71RNj9YktmeN0EOb
fPfyaVap3f38bdDVj28+tEERIsSKoVFBPn5UoMYjQsxU6ViINqm1E2TDHzuluc66VoDATL2ino37
IJeLO/pm4dEUgtARi+pdnHP5Zv3aVMXlXVjIwqGElA8xhI3VGFU0v5uuvhaD2elrYNYktL/38MeO
xrAYkCODBZHlwG5kMG96DdGuJZTPgVUWWwj1n8ZgbO8H0/CXdAKaLE4PSLox8h+bycTtYczW9pLN
rstsaQNL1Pa1AV8Cv9Y5mDNj2wYycg555L6pocyMxPrlcudK9XBy8vSEjaA8lviO7FpNgXvQ9ron
9VZCp/SQjS2NACU6YVASIS1Sgm4CY7Lx8Cx2K43ptmppqpr6yJ2pKmHwysAdvuUizYAVhMLyMpFl
q1VbypMo1i4enpjCPuV8Zs3lKgmq3STptJTLxHKYCcpz1Yv0N+T5qNL2Q7s9iN4yt+gJkqkBQbDu
7ccoPIVFT8h4M7Iz54/v4FgGdkcHjTv3ThjN8FTJt5bUKadeZEKMq7TyyiZLKFMF6g71euT28DTJ
ckF+YcZi6V0cINN6BmrLuLFMQik72RjsJdDF4xzmeKMkVaj2XSPIW1VQKbF1wXioZvlZ0JXgIOeR
cLAKXfRqnEMICYBsXx5ILrRcIWBBM9VF5CTW5ExVIb6zKKN/+iVMw0+l3MEUs0QT81rQYMatx84O
ZDa+tVk8yk1PsyQUd6bMDLCWAk9REIhcbMBZOvW9xG/50ptkMUEWoJ0usoASS+EQVhmK2/UjuASb
tOjLmy55aUd4dS3uL/fbBKOBlNxYayevmA1yloAQUI2QIV3X0nNokoNGXuxy063911YieTitCnnf
xWztDBqfgKRmyglz9qVZEyJM8JBQ+PxxPdFJaCVFQWi2QaDsoG8ML6rKqkWxOsEOxbZGhjkgTYjn
16pU9C85grosFU6XC8HUzPC2DbdRWaaHVswWf+IU7qTKJEVhXQipRmxcCaGxhiSM2rYcpIcEP40j
T2EBrNfMXS0RvSgMrhfewtRmuhr3aRloh3RkVWF25SpKQcBUE86iF6Z8NCCSeAVZGDsZ4ffWMoNl
w2KVWW1dw11+tIZncCOYGBalMNJ3dWLoB0GvHmNrSI59peleWQfgM8TlOYyQPjZCN/gTSQqIyOJw
v9Ra7ypWqPFtxkslzmTDsEgNx/SYrw9zpKQIoBIdEDrKpk7V7i5/W+x0/ZjLqwmy6WJfyNrRpsHW
2L2CQilIp3eyhKqX1Ax10jcMkoOQpzxwT+k2otbq7uWnColshEQp9f1ode8xjW4nCJFxxdAenbIU
RNukCQxQhBUDndXCbhdDvRvwE+XSCERB00mqNLDkNPJCPQ/C40bKY2YU4BFEt+IcV3q4/IOSExN2
FaqhRTlv0A6XVxD2/Z3V9vDTzPGUk+5I/Us0rvt0jWvRguixADKJ0VWaXEXu35LFiDCjNa2fcls5
VfVy6AsN/r1cFJteTa1NGGbmLlDhQVXQvG2BWrFRkfhb5K9hqalPVoURMIx3atvM1z0u0CN2rsEZ
osaOWity63IZ92Qgn+ExZ+elLEQvCTo4R7GY3IbkBmFGQoMgjMtWyafgsJrdt8FbmE06yM+KArqO
TIbOEvltwqdkGFAtSAZQqDGZrtJ5xYeL1O2myfQMIlGpOgYIQidslWlIL/XyUZtH46M2D89SvMtE
YzldLJXqDD3r2+3RLFp929HmciMMEOjL8+HeCBF+K0r6UInxcMvV92JoRD7WmNp8JZaQLhoyhBdI
BFt6uTpcA9zSzfpgSKiumlisNgHeW2+gmWLLBjcmZXqNNXVaDdLqHdgfVx1UKDsL18oFfXmBYHaX
G3waAjnNBRTWMirLQqtdISM7skom66TEVGraqSDriPBKOa3GnRinX+t8qfZhMhM3HpNIJJYIBNOw
u02F4RFCpUzk3yiDOMmZX7Ct3Kq1Rj+0h7MUGOlr0DKVd82yKbWq8AalqHZRP4IRq5roThIMV5ym
fZuWw70+IeYkFnbRkGflgeRFqjJ/ioWrqR/PQdlfN23ORS4j1zdUkdafspCjK0fYidY9TyRI7fGy
47L0sLfjkEip2Biv20x1pYS2siyCNgqH1NwOnYmloU9f0lw4j+iGVDwqJGMMMZIC5XzRRkTcUR0D
T5zXE7Z8VLXDLEqBWy1W5VgBmkurAlQUjDDQwRtMjoXZxkv2XBD9dawV8/XCwskzRVgeJopXXTJj
iq9FtK/iNvM6M9iHRqfcYr+l7RHC95qTkso1vXDiCreRMW20dADbuj6MijZtCnqbMKhRvi5yDtjH
qqKjpFSkziXlYTGn5JSJGc2OlBp/rsGg3BerubRaHzSRDDjTmMhXHs32ViOuCKMVxFAvF5rIabFQ
P+QJDo1cCa6SpGNlZ9WSn6r5tBl6K3ygyLVYsI6SYrY5DcnRStrhiucGjhA/852E+KWBVTJgJpdK
2XodWTxtzPUQtZOuuPqq54tW4V5D3muoRMuhDnOAWRCXL5QwbYQlu5AStisTvd/ko9B5lZmfRq3q
qXcs471ZB5WdNxlSJAmiXjwrzVGMcKCkorybcJ4j0DLp7ITaW1Q0+bmDdbgovXrXjuj4qnFubhYh
fKgLDKKVhaSg6ozRTXMJ74sOjzkoerX1ZqOhZ1FPrPK0zk6UlIja9deS9yZtIGd3/ojqat9q/ESV
BzUvL5Y3GKZznIsBroTELJ+4oD0dPv5tEIv3Vt3lV01QSTRz2nW2ScIbMNycB4nyYKaj5GbV7TTp
YPyJbe1DunaX3cCQ9dpGDilNz2M1Xo/kaRHxqi9OX/VQp6d6ecyRrSQxO8UrKRiWLwOER5sEdNY2
LHhD4hRyEAlOub50MCm381rwGNSM24AZsPwhesNMrOIqWIZ7aB/AD5OIHqFltdeyQiJI5gmUmc66
3nK/Q1TiVkEHL4/AcYmKyVGqg9Fjt0vnm1bx7dIGAtffSEtLXZ7NpP6Czx5rKW7GiDY9CtRBR2JZ
YAoc6qx1m5RL95KyuWTQHrs8fpim/lmZrFvilov7dr0btVFEGcY2W2u+BVwSHuIYaposkiamqQEq
wJC36+f7iEvH9btNks4OCZ7GmpuoYYOUv98kWTr1C0Uq2ELHqCAXE016TyAdu7zIyYTpk9JO9SES
TLzscPUGk+Sfi9X88hBmhttpanjT9s3r5YBHUILJRcRcISP1xf37i2LHurv8/unSu0bDQYlQZtb+
WM+SkfxkZFnLbOVgNIKSC0/yEgd4cYyWCMTgrA76cE7NKnRL8sd+pTj64c9bBHRQ/dMshRy6H2LG
TWydlmwEdPiqztyMVRx5sRUC3JGQI1aiSAJvVGdsjc3wkMRWezZW+bEflfj1LGgHg0HUZ2/qeB+G
GQ4/NoqzaDTlOUhi0//5W6uszfTvjhXkcyq4EpEChiTinfv+rQ2DXB1wWDR2LOUszlN9shPWL1M5
HBRDHw5LlN7WcqA4cRcOD1Nq2RmG+6d1lQNuJMQGOOSzfVlEMmWukBGVbLQcK5LVqTRTBIINVGDC
+7EavoxxmxOHAgdGGFa6fCtqL41hcZPE1R61uPDMyFJ/VY778SVabH5XtA6VafyTHyrFozAlUw4j
zb6sKJeJO+VmFigsmdZYQuYitoyU2vZKMNoa+Klg0UoJkl9wadaa+IcDjaaHE8NERaGi8FqLsH8r
NCCeZjOhAj8AuyLZPXk7gDVo8sZDYt40Zsb9+nJzgI2Dlp/KthMoDXYvQEwRht0vy0y3fUBU8Ysz
4IdyFZFa1E4pU6EKoVx1+frfnhghZLJAxheBnFTKjl0uHUu5L87huGovMK6TdPnWg7ZyBQyrEFIS
ddd3KR0tA+C3aCjlL44URfwPh0oWZVWXkOrBQlqBSB/Pyags9DaQmNWS1rRLPI6XGoNFM7RDFjEF
476W+tYP1VZ86aCKi5Yx3LV93u8KCxEZuPK8DCnAiVWy7+Qs2wtR2y+2pfXbZRKckVy6myIBmG0R
RJFlWt/QXZdtqnPWY1RkgO7pEodw7K71oHyPWz3d15OJhBXOT0fs2NWlBK5/GsKpPCclMW7pZYWA
ln5bmx3oxljSz0mUJtvLlXHZaJmDgDpb4/JYwuj1W3Hp25o4NqXYj2OhuTE6wEjpcJt1lGVLwtzZ
ax7MouOlxLF6n2KqulQamqXL0PU+i+636vZSRJ1NdqN0H44i0MduZKG6bvEmSXttJrQ0itYpD3GR
XpPO1u6CNasxMOkwApsTpVY9y+tDKbOr/nMvOkTKjkUbag52Gm41dRSwmwnLd9MayJBjPbArWCtv
avG1ZVf2PpJYT0oxMAh0ZjHZy2l3NZhMJ7ol7rKlL3dzouVPHHSV/Vecit3t5aWIAmEGZoDSGHQn
3h/2FHGkaQ6B3dXB7KzqVsEunAXIlyPSBXeFUJKQZ4n1rZiJlPkHDbgXUAQvU6XAy6fkpWZb9N4p
0kZM/y9f57Ubt7Ju3SciwFgkb8nOQeqWZEvyDSEn5hyKxaf/B9sbZwP/Ac6NYHlhrWWryaovzDmm
O7P5hGZiZ2a9nT18d53fvRB7o75sldG4IJ97j2ZU23FXzm+I/wi5nKvhrgg4nOmJLcb3EJkRjccK
uoo5G/kO9WgSjuszpGaYOvFakxte9aZKRh/WgkCDuJPXnvfbpPCnYhi7bbEWQUTXuWHtygtJf8PV
7r2zVSTt2Y1fxlKbb+5QACxP9IEdj99dhmGEXQvlKLSMGos/BUCeu+Ubi6B/j42rsb3uKuvbOge/
tKJoAl1AtMgS/0dep1Rkxi+/MRpeV1u/zLUsg6W05Kl7wAX48I62SYJutPAaCyWPdpc9VU7f3VOG
PZ0/QS5QzooSqHlUEgu7zmDwkjDQDu22+9Wi4/o2VUv89D/fDSWsBjRY7IR937/1CjWnnGb3u9eP
vBgm63dlZGDD+Z/omglKRNYDD6q65z3ZWbKo/wgNYkIepXg/Z+vl0blLmt5TYi+UnIyJEZiP2q7T
C3tn2/WXby4VnqxM20fWNG+JzJXHpAVFtIzO8tyVBpHhj8N1qT28TLr1nlt2BXhkBalr8aWk8iGK
WBa8gEa5vp+s+p0Vil1F07vTEEGZ290tyqoslJn5u2Tv95oUdM7NAMuZvmFfPEK+JjxdhML+bjPn
jcbffoozvuh1+i5iZ76ARQmUofSXSJv642SMbK2MLt6mWpNelrzAfssj0MkcQ5TfUQAQqYuNdujP
5DtgSjPo8s5phAw7IrZxtkf9stju53+ehNYdcQEAba4TKgkQorBvcu/crJ9tlASdBRys9uV41DX9
OmReeePWKdkBSCs0MsCHJCxhQzMhUT1QP0kMIFATOhJ8W97nMSavev3Sd219jWmXWRUW5lEXZfoq
KuwYYnqdFSR2tEkzpAyKFa1ECWT1DUKWMf5bju58ZYVoHg0QcjSfgCnozL2F9cvjWhYDx4Scvb2Y
tNUImhGWtP7pSRt+y9q6PDy+q7ynPCKyfL0zo+mY4Wfdw86fUVhFp2axTdDOtPiLjPotG6/4uDCn
O02uLHaLYPbqiafCwuWdaLqx65yuPz3a49Jl0jp6YLjWYVie4KazK6u9QVlE0gQo4/E/7z1P2/t8
2kFrWYSd6HAD6oy8NuqzNvHuupPZJ2GbkpdnyA4NyGuhsYDUc3vh2IqcoCKRwdPTLhyGEjcay7WN
rwS2tkKh9rXzJ7uH82fFaC9WhGk2RCR2Lu7X4roJ8XYWcjszc6+PtA/L0MTO1DN+DxLVuYiW6EyU
kLHNZox6RdTUx8TuqsPgoGyymJFszD4mswG0EqTvUR2KYnY2na4l+AFT4Ni6l71UkHvBcK/FyKNS
X6c5aWFpt2ywlj3rpeazcTnTlg65lz/P1RlPwT53Zt6EdoA8Rur1uh+wXpGdniLq3D3UtuoE5eOs
RriAlc2sRs1g74AR4LgkAkWb8i+d+fZ2BqtMMHn+HWiPuSURHKqbC7yvjUWxqdiqnhm5Pz+KpERm
xiE1W/PQyz6wzWUhDBAmqs0du8Pa4d1RnmdB3MpfFt36vY6NAR4IjbZdFBbylki/m4wAd1OBQ8sv
siJ8dJiE+65ccxe2OxRMTUH3cWrAoo/JBsHM48Zfb06/GT9MIZfAdZpugwZ/ep/0j5iI1LlP+jiY
yp8eT9GfYn5T0/RWlfPwpWULMcG/iStD6dlW3VZ7HBJWywLcTqv+c1CKYgQu6K0jR8KpRB46jc4i
bJlFaMG8/BCj9aIOWTtHL2ZTrvShFBKFasXz40818vc+G1keJHGR77pY6y4Ut/U5Mxv+ylL/5UKZ
OfX4ac6gsDdAc5jGjJjXphSrvYsOn3bd3faii1/V4MBf8afls4LyjavFgKt5t5U14cEsphAKjbdx
PUyAgFhHJ01/krJ70HlX7oqLmGui6VuCyrnHzGIacNyjJsumT3BS6buOXHC1DpEeZxhnzY5dQH6C
4ZQDvqbM7Olk1DagwFZ+LRyFDFaNZG9Wjo4rgjH5A5DXGv39sdCxq+RYeCkQ02k66LLOFUngMA6H
DiaMgS6+zKX9t5jy62Au3POsG3dlE8XEMc1LKAtZ49Eo66degHhKTT0ej7wO2I7WlgBuKfMDKuEd
8zSxSWPwY49WLNbrUCUjy02K1YB0ruRZFV73XA32mU94LyUmsbSOk4vkxQz6mKhYS6j8ZYz897nI
p09V5oCyGAq/mS6JtlY9f3N05mMEUCWvdRO191bsNe1vbOgFtzQFKctSeIWNRdauDrfXGNJmpYdZ
3wiCdUVFSK9ym8+i6dFqViSoD70H/gSeEFM2ldyqCBGX39VESnLeHacSUDBcV1kAEFrW1VhZzzNc
VzRl+XqYjOsfbfQBVxrFuzbbxWl0JP6+NL52rla/mU5PGKpsP0sG0I/9m2ERfyCW1SBltF4Y+5M8
VlDF1CZ3Y2ufk5S0s/X8c6Fo2FGloWPsXNy9a1XTjDxZ+the/u/+1nb/F5WZboJOAh055AMPq///
N7ww7TLvbDRjwYT/BFaYaaM1lTYFVt7bR+0x45q6ccFYDYlCGKAPPWUdOcnUGbemM/7UGIp/X8Zl
DqQrq7ArS/tJJrN+kS62JlsLVV/GX4NOboYdGrNB6PDUgQ+rGoiIsRC7WBHx6JV6emQ0Tr6bJ4bN
49vCnP7zD+iRDSrx4fvYLjENiIEKMInMiz22wDAh8j27JaVoCk+OrQN097ov3prZ9Q6yTao32frZ
QU9CDTJqYFFDXXGluVfGumo7u6Qw+IINFT1P+wSTaLqZZYPAE5bTK+SqH6k7/omcfJV6UKHahdXe
LZWgspMeKeNDff3vl7TMUFkpHRv1OuKyfChBw+hrw9FHx1Ed7VEh9ZZGFuKq3Fn5kOOKtIkHcT37
W4vI1c1xascTQRKPrs7RPP+gK8Iw8yU15sCYwX516CnXqU3F3yiNOb8Xf5kOBCh6MLNG440sPw+g
iroZSW1xgfAQ+pJ0im5iilaJ8qvM++jp8UWzkv6aapJ8B2TBesHs6r8/HrZYX14ru8PjBHDa5NJS
nh9Lhb9o8tUPx8swxa5CBAE52ErqrTM0/Zuf5PPNzkLtl4M7LHDNqL7XkzOfzSpD5T42McefXR4e
ozy2Ukz652tZdukZcPAfBfjuppLsVy65okbbLJ5dEgH/rYWYh5OOxLsTQ1CqyzoJY6f9NyNYZl08
Jdl4r6HUbaXflBvesu4Sud0as4xk2LpMha396Kc1G6bIo42tZBFE7fDmZq7/vXJSxMdec9RrlsOs
NJmj+lNJlx3NocgAanWze02ky3NTkk6gM9o6amW6wOjv2VE99p+/Y59kmMdgr8yRooJT1je9QT5Z
wkz2CnN0xsAFeSipiUrzswbdbudjaR71/WNTRke9EbaWhKDc2eInuvmtcmrgflk0khPQ/JznIcfO
LPvnldYZ+BURdrbWb7NpzO9M3xfFfFebTPXewNPwSVnYGu0004e3YWWUzq+JIzJw/P/UxsrXx38N
VSJt7PqOrXM7FW76nK3/j7SYtBMH4pVA+T++KOS7LtJjVefHf7vkXC7ytfHEx5LOiLkS4++DESvi
Dj2FXh40HctMUGGL2Q+zL895rJM3uv6KJZd2WHoiRpjrxhgES+88KeyHnNn5k79in4w2h+qxANEm
nXHnaIPzSjXbhHOuODTrzrmrlBx5Z+i+FUOquN5gYzha9Jprkfauz9GHm2uvflIuPzrHOs8p1r5I
5sYpTemgu1w/EPFZvdU2re5ClfEc9Xp105QD4qP7tiCd+qOz3p4qJbjh2WhoQ+r9MYQWmg0hZTVY
3Hnu/Tet2/huudGXrkdYPcTg0rWMvQ0jO5a2WfIyZsQNOBlJK4qoB0SgzKlR7G01h+gasyPY3rd8
A8kuGurcs2UovcjgoSOSEhsqvXbkp4Q2TYLJP3j2Huz5Fr0gI7sVy1aMk4WA6PBQYZSTRc0Ii/Vg
27041QPZDo6dTryG3OJFtyuqnwUJOXwO6iMvSTivhPye5as6tJNAzCgpb6MH6uIxTh/dNTKrZJEE
146XLVc3f3HmG2OJYe/70VlLsy+oucOL0Kv+slTOS5dDdulXiPmoax6d5gIw4t9l27f9wKVGk9Tz
joGg4lepaV5bfML/Kgprbs2n2iJzgjShJY/97aDK5DYubnwr5oW1glmy8Fq/TS1MBU1dTUcjr0d0
EYohsRze7PU50fGIB3FpR1gWvIke108OFK3tTWHADslxOyadO7zVlvNTtQCXhddHd51gIPi9LSBB
a837abpjhy57qrEoQIhuzxH7Zsef4ZT52VM6jqg2u/yjFkN8ZaWfsvMYrbDpS+P7IImiSpt3M2l3
Zk4sU5dF3lNSpmCSWby+RezDmyb79rjcH188xYq7da/8IZLr5IJJTGIyrrW0ZGVk+u80NPCcHgWc
sGxI9R3KB8iZkE+Q9+UQDMeWrfpsJO12cFN47HTsMJUmgoZsuVLvDKsNQJd2J3MqKF79KkwBQu9n
be7XCJY65CKvdg81Tly/mr3WYPQ1Q4k58QXgenZKyFQc/Nk7FVRugbKTmUFGHL8Y6r2LTBvtg4w3
pocoR2QAttKIdCa8ultvziWzpJkgqHwpno1E2xj9ZJ3oOMiUEjWvuod3XywOy8G+wAjS1fmLqxnu
to7bfFOz+AtiR2lPU1zAHbaRleHyNJ+Ymw0XG8w2Ae2sd71h+aJ+D7rJ7z87Ibidhfd3rp18Gztw
yjKkLmSv1uK3YVoO1547bnUI2G+I3IjAgITWpB9cwhhE6M1OjwQb2zF3dsZYnmzl82PANMcPKTAq
fV33cN/ZSXlr5TSGGQ2oNo/uPRJl+2ky9tjGUHtJ3t4keubxTgz46ghCflwPY6msbZoJ/ioRuEnN
8L7lDTl6Va4toSj7n72xoPcwhUZMG6OiQK56XDvX/5pF2p4GONG+A9OTW2l49hCdtD75gJo5fs8q
fjRD2uPFk4b5XDrgfPWZsyXUQeZvZAFjftYVy3eEy7t//XnB2o6mut/YksSeyZH+SZnJ6/R4gyX1
zEqsTkm2Srt9XebL9fErFDa8gt3gnGHengUd2/tc9rt2hP/k9lG2Y3/iE7YgImhkjtPuZteybuh4
9o0ZT1cMluLJXxYmSrGJzS3/MNdCm6JsOeJue7eq6N5kpui5IrotBOrsnq7FsKsNOeWz822Sg7Zp
fSd7eXzpoShbODpvj++INcCtn/YfrZ4A/zW6ZCtVNtCYsygKlXSAHz2+r7J6ee7N8UctO6Le/P6d
yyAiGFQffFbECOTpm5/RK2nPj1+1baRt5or8shFJwj5aaBww1zuv0qMskKW/nLu5c15VsWBgkdpH
PVVxWBJfGgUEByjiFxteB7xl69/WjKv6JfZX9BJ3Pe8RS4Z5iAk/EpumkUDo1k7r8eVxIxPmHho1
NxQLzse/0kbImuZZvYCqLG+mKhAV1TcJVPmSj2Z0d6PIvRnt60jC/SGefUR06+nSEUvK8DohvZdr
66DHJD0AC69PZjSWweMnWElR7gGcKQSbJIgRSDUUdCUE6ASz0tSLWy/5k6HFkBRXsdzg4GEpSMjs
xYjkYZlwJPWLdzAqIwqt3tV3cZc6d9cfnPtsMo51Z9+mAzL8Yz5BWEKsEZQ1qYVz2q4EOsd+IpZi
1xeZv5V6S27cqOVXayB+01+yD1ZE/X2YXSd0BBWp7lbOqzVCGo88TrFlaujNSVpYt/6PLwkkugyk
7jZfLJyHMUzh3sS75rvtXdr6EjCIxM32bhh1893wok07VBJ8dLEXD5732hA6UOC5fRb/ubV977n1
NUwUHpuXnmSKh5bHWa/ZnNErZd6Q7mJ/NM6PL2ZTdwfLVCdRLNj85qe6X0E88dIgt48Gn7ZnnSuN
JiOT9Bta1uHkeHqGqbDlGMiHyt52/DPg4M6T7Wrq8G9svU46p8EdLsnf/wLxRat5SB8cXHO1OHeG
Y5/LEReXSdjWZBSHWHsxUwXywvBZFUnn/PjSZ+aXI72G09Is1aluC0ae1ICPZ88qkVWYSsugxXqc
JCuMD3l3sjV6xz5kI3doozntS+ml5sGdyN2zctyq2aCeFiNVT49feY1OeF0Na7mFnfc4DB5fDMFg
jr1JvTHc6SvzkvZKTrp8mvrx0x+W4rXlsqK8GXDMcby0bv5cdMR/g8Y7qTj9/U9nCQlWW+nX8w29
S7mFW4FLdajZn/au2uVmw1CjA7HdVYQbzpMvt1kfT2/s7pMz9ACMMdUXRgP7Yy2twhETQGixqSLX
jPmP6WXQsbqIE7yaP6xB96B6EUrsaiXZoVZJFq7OP0wV1PspoTGLOpeGd2mm90gz9LD2FvP0+BbJ
0znuO4bKDZNIHC3zCx/lOVv3xkuca0xZlnxjtUjd48kez20xvFdJod6mJJoPMrGaveuU1neMGpdB
L+QOMAT1R9gaSFuDLufUzePkj5DZNxJu3B/+xKp8SK3s7MNPeNyj58GBGdauw5H1WuVbNBKPb/Mx
gdbaMlW0qHftdHQ//S43VpAt4Rhk9dwXOf2MBpFuS3o9Eibz6tZ0ZQJOzgY1s37rWdZrajvNtdUR
fqmRZtigHn6bspinajJwmJLEQSRZkmzLVThjZumZ8e7y5KzDnaa1q33OFmvKxj6MUmW/zFARX1jA
f2hqri6P3+qX2CGPcU0qGEsY7OvfpXNkey6IUf/3be05LbpsDcw0FlA7dWiD7QF90qKhxF5QMCU6
sL7SZ2rblfRm6MRqhiX46ebyLRoGcedyDR/fpeWSvzEA92dFZAs5dom/8GYwTXqOq/SXjzIBOQUP
aN9E40ku5tOiwN73pvidlWIrhvSPZlTTi/BYWJdtH51raFJqTTps9ezQQ6EuZ/VH5V3G9GWd0qWG
FKFP2cG5iK3R1DkXHgd3vHD9VBw2mMu52R9XZto6zoWipvq3yCyWybnMGRqd9bgeU/XRFm2zrWVi
HxjpYfcnvUA5TfckY+IJ5zK+ChpwiNLAXEoxD8QMqum57lRHI4/pHcB5DJKOriJtofoVihtjgMr0
Ecfzc6G0/GBISVKQyH3IpiZ/cD/vv4QzXdqyIhuxH0kUSDw2O2YXPgoZBn3dncq7ei4nfq59hX3Z
UwMUWbITMDLQtToFBtaB5OySYcX/fLFYaoSN8eWMg8YFzkiP93e/GDrxfcUoL7MPFX12Uu0uXP6j
RmbvHlrjmHKMm22Xysr4XJhPbRLhSpIGevFmS8BvhAt2PFprungVYK9p/hKk8EZuRf9q5v1NjAky
yqlJ7qQ4TAdSSiy8aql1a9P5pWPDvO2zJf/3BhTra9DHI7BeFjijFe+H1pquCzi7m0hK+4ZqM0Gf
7ZKmkJRHmzv2o555upb2+O8uTfG/5ZGqr6OkFQp6FbWhafW/BjIGUJUlehnWBsMJzUjmYxS/PxB3
D+LdnHhkhtZtGyhRGJdSseaBBfcx0yZj/a6Km/Ngx0TD87Du50VaXIthTbhuCKrBsXZPymbYu1rb
nZ1Wo71cR02FwlKvOJSzsGWeOWQiOlcGghZKKOv4WA64iDY2lokRZakaSEAAl/GAVUHrzP6f69Ar
e+NNXbsDO+5edP3ZlWb2onUYjkdjeqP21l+SjnS12DOvj4NZwZEKZVWUBwuBH/4l/fIoVpu+Ah4t
vTvDRwIxzbS82muvxc+LzWudBdjL/BuP4rgR4HzO/yYVeu/ld7mePjP30bEmoGVtFHF4dodOMn9W
WXmOSxfklmqvtO7R3YyN6mZJGYCaq5haaOk/LpHl4lOMmuFe1sDe+XF2X0WWHuuRnXc6kntQ2RMA
/Ga8Wws3OmAXYEGlFTINtG8FuTzl2ObXbPKtm2X2O2cicgEx70c1evKszQvGnqhy75UZQ8uK+oOo
8Cf56+9PgsEDCySwdHz3+K1M5QsKY3buXFsjkuSZ7nc27JfBf4bUxabdZmIdFy0MM658lMlx+BDu
P+qnVOC/MDIc2w18R3Ndl0udeqtWlhb+a9rX8ftjGWOTvPK0HosBxSfHlLs0m6VU+rtrOp9LVrOQ
MfLuyYlhglVLV19L9IvbBbE5gFSmrWOG1yBi+s1rRoLuKHYRViJSU4zL3LbsgCueuEknRZTlohPy
r0wbOeGHL6hKH5L5ZCIhL5PZj6i3uqNSIg0H0kOOLfOuMCoYvDhkQW1skf5Stpa9RJUGuzmtbgMi
zdPctZKodeSSTIF3/GS/KgIkg6wvls1jQD80zfND+6jpnQgkUCu0jRTDOMjUk470mduojE+UPRgh
xHinO/qb5OxRIkSce9Nsfi25YTzHSfGz0xjMuI2R/LQrxX6Nu5Hd+/eK2jOsIpiEVY6jsCp4Pwyn
4zpJGfEyufOXoE2URtbpLhIMXr7qcZqeKgRzYTnFp9JRzMydn5NQDsmexostUyZ7CfudgbQ6UPQX
JkS7CEAMUPSE8Y8BRcTT5/04oRGv4gXkQ518IIbMfZsMBrz6PvrKxdIznAbA35ng33yLj5IZvODU
bvpua9bSPZR09+HkNM520ZZ062MvT21uikj66nVSMqH+wyrgmE21X0iT26bRwH+7hFGbF5gdUiZS
SYFPXjfXrKCCJi39ShoW4KjO753oFtxArgjUxM7D1Nn/14n5SUmKcIZoFSfpziudCSjHi3ccyiHf
DoP2wT4DnYNnHlK8kCQZ5mxvxhQpuj9sdFp3XPAbFsxxaGlk6rbUlLMkL7yzhlNkVvVWptmpLzpm
ilXx22ior5b8W6czHCaDoN4ivAHubvxKZIv81TQPzuysD2UbbfOmz1mFjNuRHPBWb+Yb46bQXIZv
rFo/urn6kRJKpWXalkS4Hp+lwfhw+tVHfyp/vkfp+Cu2JBEmQwUrFjIMTw6JsP2z0OFwRAWcxmj0
q+OwrD6DiEgVGug/CdBYwWfYquTQIX9jTgJzL/WCovggtiACaM+AJE4zF1l+7jBkxWW8aOpvrtnN
2Y9cc8PQnpE2OLOx0+ez0F6WzMUUauDpqdoq55z1wJSRTwSkoCCoMM3jwI7HF890x6ub0AmiG6rD
uWPJMqsy5aoHWNg7pEKxq5CB26bf1jn7RRDmuBnZEoCHrjxLnCstYfniofRofOa8k6+rYEk7hvxy
KQnE3DLYiLai9ZkRTpwyujSh+6PtsHLziC5p9kp/Y1nJfUrJ0Jx1yGnerwoE7AbZjqDqrgm3pw5b
lgnqDut/V+/KgOCa6GiR77HmvhhYanmAuj6DSdtpXxn5Beji6M4j96sWhJszbzNDr6VBHCm4ZK9+
+70gVnywDYLauFxmstZINciGTWajAXfjfB+n+qpD9dzTA1Lvn7vBR1WygPeI3flbUVSk9gqq2Jqr
AS1F42MiqczIR+qW7uNSXrTFMPZFof5EeRSognkjHoowNh2Gm9qChyCycYNzGQvHBjx/jLW5CHyt
SnY8NjWRsdN4i5zx6CWrarzEzzdhV3OTuAnYI/obPWN1HGuoZ5h+veJoKS7gaPeDNraUTmxmTExG
4wLJJvUrPTQoZVaADhrkIhR5c81NuVFDhdBc9fmxrRyOTqQVRqu9qqa5SD89EnJ66mOOp6Z1iAtf
ihfil+AK6JwMZtutKYjpQbPHZ732x5NVHtGjMETHtprho+8HgX8B+rH3uzaI74bxyRmkl2vsPT8x
KWy1g7y1WXTnt+MlpBogwAxg0HWcVBYjRgGGRhd5ttU0uPWR+0oF2AaJ3vwi0Q9dpkTMYoruZozf
I91IwiRHcDIQWYNo8IenQ0i24NeNpZGh64/4ODU2KUZxW9AZ+nbgu3HBPkkFOHJ++6237GzvpWog
xdtLQoaBdDbzyM3KoqQf2/PYOCFYwVBVSXssZwtrWklHPtk6mn4QlEyMX4EXorDLsu+qRxI5xXZx
JCow3XWsOLZj576jjHefHT7zBQGLHJ38wide7UWT/W3mqdi6IkU83M47qjL/6HtYZbN2areoSrCQ
Znub1OCgIVsOziCkxdx6TaKaUZVRPa3KiQ0b/TH0nT4LhzG1Nsg3LCzkPxn6XJcCIribCDSm8Rif
YRoGXAzNQfNQzzsRNWiVkNCgeF0X/yVJGNjpoEtTvbti8G0Dhp/PnFn63uYDMs3FCPRF/jYxXdCz
9UQsz+afgqX0JstRZtZadTUdhH0MpZtgToxhF9dpGYhoFtuh/QnZtV57H6Z4IzbUmr1rYHsKPJXy
i1CSc7ShNS3Zi1TQjWK51wumXDXbIBDtuEQbookCc2LxH8XTFPgGuXit3cGqjmS6j7w2ZtbHNDau
CCF2m+GpGHgJIrviKK13kL0XtgdCK4HhE1ezVbI3ICox+Ywz4kkqdzNFDvvofKvSetpEJeIlFDQe
pKtUXDG5tfFfrUcbECnK9pgDadNKs9tZDfvwBDpTWSxbu/VFEGcfespt3JnGnhtwDBQ6tde0G1Z7
3rNriQ/Hib8jo26efa8EMsGDQ728MRLIF2JGNJh86ix+A3aBPy0NUk0fU77aTn5MYuHcs+lr4rDa
dHX3VRpFHJQkwCV4FLdNOv2qJMxIZc3cseO69jCWtzRmnJH56dbxqpdSjRotnpyYWKeB7FELRchc
55RwKtH1310X+wzx4dkcPS+FrTaiYKdsi8XciAp9MSP4dAO9rNpm9m9rosCgRo42yTKcDStly5Vz
yXKRwPUhKWE/xtofp/NwdEbGE+rEahdr4EYbgmacrgiq+Dt/7bNt6vOuyWhdFoaiTO3GhRZOViSf
F21qbmQ5+qFhfApeUfRgBjc0EgCzZWVCzYHRc3YAh0wjHy1rBEzDsISspAzblvtN9UxCyMk8lgAx
wiHLfiLJQu2rpZc58r+Q86DaE5KfkN+d2ry/lBMHal/EKFe+nJQizhNuR7P+y3O7d578V7b7xAWg
KUFYujKppW7fumLYmCl1Wok9D4UgblKyjCUV1t6jk2QuyTWKLMqaJIHjUXoT3jSFUdOAX4vLassq
3goqZfFRAj59QiGPJKh9a5aYoZBWbWeoxkYuzxYS+beq6muifvg5KO8LidOWKI2NpQ+/kyHhqaaL
0Toguo7/ii3WDZHYaae5EXaQV+nFEIVJJZ7nATEY7FvHUYRJXwyA1EuwahnlvuM1zPPrZZOVc37R
KpaUQ7YOtl2WlU1z9JT7e+rqT13O0zZq2BB3o9yaOppJ6Y0mQT+1GwzVcMHiHSmGfJEv3oeRi9xW
pdx4/nidMomGqdXenem7adcEMlj6HdG6Edi89miqodJTFCQ1NQRux+8AFeDvp2S/Ti1+T9gk9KnE
/AHVTz4MLtw0q09KUWvZWKSp3rdmnr00UzEEhaOzqseY1kQaT6TWMVXVi+ZJU8e0N5DW1bDERcS5
SO2XpC1+CbPmyhw85KeKWCNWpuuLYHObl6nNM977d5vwi34ozD1b4h/rTKiI5K8G8l+Ef3SeyMaJ
aRRp/TIs95JaXNewurVRzoZLtkTQxD7NTpFv5yL7VehoMGsDiDkr852Uutiw7zKDTCR32yLtZjSf
WEmku6Vi5DdEUMgMgnLpmGASygnXd+N+RRXx9pnOYeqolspI5w9bdffOjL8XlWiPJtHUzVabNu1U
GFu9r7hZZ8CFwj4MkPWatsv2jMEpvQrFS4OpGskBXKq2e1W+WexSjDBpx/Vt+wk5wdb6sHjiJORa
URd+f6YG1myD5UnFrZ7FtPV8Uios9RYTfdQQQzu8qWrS94ZrHLBFaDskxnATeRxQQBy6ZV5xwqir
k87asWzLj2LYO0v6e3CUe2gNl6iDydgkJtG9qCGpcHJdHNphINcwHzcq4yioFwHqBfpX6lMhZeep
IsPIjXjtoQxxBz/1yNmZXjg7fzCBnVeq3oAGPrNJYPCZp5vSYRDV6XAlK4LL5xWuHg2/iZR70UEj
74raxAbbyaMVtR+ABBiEWVgFXJPwSZ+w+gUDuJv1J4+0gQ3JLOSgu5ccnRUS/W54HRwOUwtCeVha
w4/Cr7SXmR1aCjdDuD+rsvc/dRcRE8ziNBgd+G3RAGKz7Jy9XcRuaDod3AMBQgeuWJmyfomjSLAk
IKJDpoa5ibA1B3M1y6Cv9Hyfa2cxZCTDWqkfVhpyLYep+EDYN1G2WysS4D5ng9hSPUq2BRo8U1VM
mJEo2eW0J2yVQtv3t0TSJTsxRuT/ef1prNMi8IDRhkBrbrWLzKSV4pT6JH0iNSw3NTa0aX6PEzsP
/JLc8ZKTNQE3si0bIix7AIBt5ndgKf9QaCX7cnZvjPyDoZhYm9Qkq2dpCSvDM249h/LeY5PONFjb
Ns504sd9TXJXhs4Y3b35/3F2XrmVa2mWnkohn4vZJDc3TQNZD4fHG3kpJL0QIYVE78lNM6MeR0+s
P564nZV5gS7TwIVwwygkHbPN+tf6Fg7ErNHXkFbkOuo2M+6TlRsMEfSpGYNQvSZ3AjagF78qF+1i
cvG+M/LyRyxMiGsJemLEQR1K00qGTbtVJnHfuZE2pw5X8awc0lR/abJ4T6SgWCVFKvzOhj+gKnyO
q6zFhIIJMF3HRurHFl7zgfTvukubdxERcGIgeguE1qXEpaiPloF7A/nedHk/4qAN65Ya9KHaclHB
YZMg+BHE37S4jLWpiymH7n3VcVHt3ZyJIf9D7m/8Gcl1Z6DgUNxjZ1BbuxJMH3SvcTBueAbnvZpq
fAres+Tkd2hEvh6c4MNp+0MFi2fDxFj6A17oxbPJyCcrMW5mAPhIOwwrFz3h1DEVxJfxSwGZX6OA
U/XV70wI0bvGhlNoYPYpaRY1U8Iz5PgnpN9L24anOp+6ja5ZxR1Q7lojZ9ZaEbfNLg1Z0gAQhHoh
zl1bFBvRVF9lV9yXhIFYHxieOMUb3r5kV8XzW8nawmNmr+zEXszMPG1my54RhrxkmwdNmvM65jrH
VsgaaOkT0iecTEdy34eAvSGetxWOte+xB186NVLDDILLj3MD+P/Akn7Cf+ju7V6biKu4M20BUea3
I0Wx9c/UNGjh6JBmWSA6VBP7Jp67we+qYjiFs9om+vAYmC5lEPH0ImY5bRrt3tCi98kR906hZkTI
KN0GLfhHe+YxikVOp45lYrVmUTNdPF+19ZnSW3JfafYz9j5x0mb1qDevsUXg2sFwxcATi0ejGKFr
wdblHLau44gttgc8GhlUvOs5RNPEkiwJFgP76WbstfxGFjqK6FQfeyNxfEw60QZ2PBpZ8qPB7Lvh
5BvtspFbW40tZNtYHAQtPdoDYbvJxmgglMvt1wlNwAdXvEAsd4bJU9lnjEEHEGO53t7hicPwlZfl
SprpMYiUs/HydmamPb43Rfno8Z1T1IHTSWGFbiQISUpd43zahPvSb1u6gPuue9KhC9yQKwZBPMXY
+6LnuMKCIa1ObAuDRncibKBZxKavxLaG0TNV9ejju3ooUaM39fAxY4mlpYiEZl4Up7bu90Pfz7dm
wjvak5yFreaB8Q/pN7ddSUzHK9XAhCU8+xw3lb1xtLHbjAaZOnAza93I2VgcsZxrcT0QC12jmuMV
z8Up634mVeqcAVMaRUDZYjAeWhz9Ptb0eoMWcDNHurGmuvho9yZOq6Jd63YVHmMrxuA1T6shqd+q
voUVmm2nzOTdkSf91m2bWycsqc0IpgNrKrTfuH8NVESpiZZ+MMgNj2jMsJBDbJZqsLDNUZQ1yz5+
7B37iM0WxpinR6vZAf3w1kPcPvaW+pRZ8tXTlIkg0HNhGPtVkJFbj9snryjlJsPwvPEy/SsbzAdk
3mLNbW7kLuXg8U4+bJX325zSZ3+XWehJM+b/dQd8rAmj2a8HlIzZStRR9ulzmaAIlVlJg1SKzp80
tGRQuMpbAFuVHsMJteOOBulpPxl9yEpvQgYuvLskgoi5yFa2o8atGUpJtqOTPmEQpIQE54JFsUck
IQybnAktq58vet7vhSvFqvfQwgMK4ldcQBn36H2ybiqnpDlrAlWbIPTUVb9r1FwezM58xVbXo/+A
lTfEZ6xiWJvx4+SkTIuS8QV73y/6q/kciWfJQieJOwLntvkAKOlSORj+6zk3/KmbsX9O3nQzNcR2
bkTLE9vjZIFEz3MkYxOVmp7WlRg+RopbOyZroPxJI3Qax78CUy1xMwhNxOpXdjbtO4a7q8bo7gPs
ERyf3bVMsspHFK7IA5x0p/hpNtnZoRUGE69x6ZX8bqMsxfWQ3tp97SFqrooINa4IsmAFnga5jkkc
dIZ3Og3qFhcid0rVcL+N6EHeO1w6orSmHboLtkhvNIHOTDRlXJwlxRCDeqqKmAjpoFV7FTBfk7nE
x17Ob3aTRBeZY/gw+owDBe9PWAJkFTeVmwgWDgxkfaN9TcJ8URENWNy/SXmRUHQrBrwGcYSV4Ktj
r7lwh4S12/Ma4WX9HgXNPsx45+c4zctDYiLu1bXWH5NqEWZXzIXQhtwuO9OM/LPXK/3Yu8VPxBgd
cANqcWFMzX1U3GCpe5aeLvZlk7ybooQN048fSha5j/7Lu6DtX/pCs89ushO8DRP4MZti7OHLFvPJ
azsT30n0A6XRBNQIGiWIYR00yPM7gHff0VTfzYxha2NMT4GOG6FPnYrnUTs5eq1+aFmz1ysr8AdN
FRvbinm7kL9jkXzAZ6X5Wh/+HPTB2ptFCGKY/dUvQGgw3dMRtAtw3Jl+n0oVbNuU/htvyt5jKBsm
VAg1cXNRcGLDpUAncXgt1oVxl/RFtmnroqfUqr1oXXTba+WnhSmfexynSFfiEcynX0OgEyzM2UIn
Rlo/IqdLbutVwTAmNBtzF0hirdWYDH5KJHbdS7Vt6HESjVKHXOAdI2D5mDn5tNUG8QNy5wSyZBjZ
dvw+5ZbLRQeRpB9+NFr7pmVFuhKzUAS3kACHLH8MNd6myhgvhXGsWjg7syQIQl0Xtxzxq53BoJE3
vaccaD83Il6PjQcyQlAtL8nnQ/bjdIrZwiZRmPebpiigrujxDyXiEzXVai8peN44iWawxi1qd6ri
Oze2VpGDI6ljOn4KGnnTOb3Oo9Yr7vNNiuZTL3H+JuTya/SUrwewvAPlA6MiHhdo8XGc7YehTLQt
ZdbAdypCNIkxP5hlfNfktAeaVnKfusNjR3TB76eXSfXVI7nTbTn1byQZyjOe0hebBNVoBJexCC55
Mz6G9IWs7BoMNz6o0jB/Uj6CM1Fy3lY/6zZCnwqM4ty/KkPnMk+KNItibgMd7YatO40rJ27hl6sa
L6dKkzUIGLZXbrus19NXHRhr3UzEucedLcfm3fAmtPOWv5gngNyUEfwqmrg9DQmPlDdDY0kbpgax
TjOskQXp7w88xKuOkc8mnIJ51+fhZ+kmy5kv+iXIoO+sOGqxOnlU/rkOVgfOyEXNDLJZrnOMMgdJ
f3DV8syn+S4V3PmxAgKF/WgE3r1GsskbGEED/c429cIvSvM96b9GRIDVEOrGpe0nNlMnkissxh+j
UN9xzoVHTJhOi19T2GIMGBA+M8t+TTwu3ClA7kFwfVCZeC8iQftwGRyMmjGTLEJURXTYauIUmCa7
UmuNHTlFaM4B3DwsG5t4sKK9idmCxFKywdZKt9xsPzXKxAVN/dsqLPS1CpGAQ5j1oqeErhR0GlcZ
R6mZEK6OKwAANBIib9LBYp/DTwPcGViEy70YU7a7T7ELVXNnbdpGfHVMGzxDfIxcLVez3m44wGe3
PRop4wrFGX8O6cjVkbowA3HlEvQ02QMq/ciG0Qi5ckeJCb14ESJ8sTQWtaT+AR+U+JOpyNOr/DnQ
ZjZ8TXDbo0NnXboGl/uqPzp68tVFQXbMy+InN7sXl3bbA5bZBePdPrSeW+8ahOxYNyxfjC76pIUw
pH5OliI2wYous/F5mPAomV+R7H7xmBtrJ0EOT+Kwfq/wMptjEHDZonubpBwlhYm8z6xirUVUd/bA
QqiZYaQEtbN1ww3f6Lt0GF4I6f3wWK6aeLluY9Eyte9kxIPTVUeSOz3rwDJSsFu6yBguuhUiszS5
F/f1tFEjLzydS5iOGhjJ3to6NmcklsoMyldaWxchORZYGXHLGXGIgkgG0VMHJ657jwtKP3EHIoFI
oGPByP2a4x1gvTBxt8x/2WmAAEH62MA3LdetLNk6VMAwUbPOaUIrx1Sb8TpeWOwuIomiTmzlRdbj
7Kns6Brjj96N4k2Ylkf0tGxd5xQA1Qr13KGPOqAHrWG4dULqWSvMWhvDMHDKtTtdH6oLJC6mY/16
jnBTOxkOsrqdG18ZrDUyyp5jhXICLumI2WJl6+Dd9bEAESQJZAXRfuYS7+ucd82x57aawGjwlItn
YIbNRizjoDW86tuSDUmLEQk8YSOEMcilBL28MQRSAWei0e/M6JKS89kI9WEKuOs46HIST0a6DktE
eLuauAkZ0UNtmzS+msFW1SQXOo6MsZ4b3OrbnVXmgNfNlMm//FFFAzA9fN5CYGwmMnlg7kFuYl6S
qPZj0VilL93sANcK6p8P2Y8apVB+9XjiveEt4Hbh6U5+MHL70YxKDyuGgajK4aMNiGczLKg+aq74
U/za6c2wqd2pYYrLCzFkOdEVh1NFNTWNcROli1jiIosNAErCKjDw9wdE6gOJPu+4nEv7EmV9mA2g
EkM5cfni8AkkhC/HasAkTa1S5nI+WCNkgS7iX3S5sbWTuEcZwWlnh1yc+x859slSBulDU2b7QXZ0
szYBJ5/KPYwIAFzkPY5qwLBY0uiUzd6rmVdlEphvoRR0IS7a4CKj2M1EsmOoS8xdrmBCSvyqMnUE
vfICFIdIBDzYteukdBy79dqBA7bmcT+4hRYTs1SxH82UHbTS9JmEr/oGcmjHVcqn2M9gTohCmGa+
C9dlM5X8S47DY0CARLLeyQeNrK/XsMe6401hh1iDdITyDmdLnFAeG3fjZx5k497L+wqaPdP81vqB
8QLPptOnF8QbSBui5E2W16XfMZjLO3TywW6KtSeLz4QEul67OhQDKk8tPK19zJPvLlMjHALFBR/5
uhZTzd9OC1Q7svxcpEP+UN73XvxjWPzJlns/m1pJCG6HO+reC63g3qbKGvvCfLFT99xSNVrqsjzZ
UluAYPV35g2zTzqZN5Qz56ccok0eFkjCnvYzBHRKobzNCIpYMKlIpGcVzycZBg+6CZrPAFg2TrXG
+d+JUYOCBZVocICoAsinVNYr3Tky16TnJBSr2Ut7KkMguEVoaE3oYmaeC2vl5B8jvIBNAO2di5De
QteNV7kWoGsSOcmxuu9oFOwl52R4Ew1ZS3g1naLnvA8qZhcOryLZPGHAORl2SJvvDCYM4KGzL0GE
8bpxj1PfLqCWaeUl5X1VR/aahjV2t858t00i5MmD22valiOO3LLKrRoFAbcX+nocK4qKsMC5k/vM
flweiElBYKgFYzqvOc2sCKLjEGyEcjzEcbpT0/TFVS5bzTavWm4nmtaOZ6+YTsR47U2tpg3NdFyK
lGw3OXtwRyqKGkXjxmurepuq4knU9kUId75pBihOoTekPhrkIU8ikOjalPscTMANoXuEnXjooxpS
RiXTLc6AzpfOqbaiaYXDcGMXwjqSXeStMKbBxh3GvaWGD73PMWJWZYmHyb5FcuS8iWawzkdjvWGe
PZ9nBm1zmostx2C8ExBVOjsR+/k5K/T3gUTQY7BERMb0I/Ky/Bbw2U2Tfo7ZcIdUoc6VjYQE5J6Q
1JgRsUHUwXxzLAFnb2vpWGjm0WsC9oaJ4Rs9jDkW23ZijlKhb5j2NwM1ieAR3VpyDHZ2J0JoNcaz
lniXNMkvhggqHJy6tsbXfB8S/ImTuDlZOVppphsvatB9dwK1UnTqq4/bfIs1RGOT4Idq3+DO4EgR
+KlV816kTHpa1ujZ5iUcZ1zSPfDNIe+lfb24Gu1ZYFhArO7bcmPW01Pr6jZ3Cc4lacE9gAZTPyLE
YOYSN45qkRIJcIWhLGENzk9BGAHnBakIfzbqdHC3FYqkS2THCpFncOxtB4Lw7EAx1+eQBEH2ZRWe
4+PketfKslsHM5XXYKy4EIdPJGdxlmcZHSCStLiuNqS8GiD5g7TlNsSe6kYMGgyH8kgZExgI3COD
t222mPcnBh1dNNwbpUY+UBcYR0LPOYryoQER43S71MGEhvfi3UuVtnLn2iK7qK8LhTNdF8biBE7O
CScq1xZbMX5nKfqv2T/qYcNAmJfzWDdcqnQR3qe2jv5wm2n0NyPFnXWMLyvD06p1jCF2m7cPlVtM
qH9xvDIC+0iUOdgSmlgFvVHsS0NuyaTYe2sONwxorLXIdQQAMW3ksnfbfa7Ors5tf7S1TZmA53bg
8+MnHKDJUImab0zNSdfR6KxKLr1MzrB4qA8Yh0tAtis33kSuhQPnjhTcEMKjn+JjnHVgapggu2rO
ts4RIk97qqX+YiAzQrYMsfhwGlRkx84k2V48m5MRS8jW88jzNwZ6c6PK+7FTl6ExsbNzfKgQobAA
R5c8iCj95dYOvwEZY7ztCoCp2hIiQdCvV9boaHtNGe9q9o34cUB8D/lklG80/TI3gM1yWWk5ZWWj
pm5CNMfjqFcPIsx3iiQpC17jncayuzOMjuvp0m+mKeeN43SN++Rcp2Q27CyFjwCi+FJjbV01k7rR
ql4eQ8simW13l4rs29ZJ7kztzqAh+pTq6GyidfeCs9NqrrSQC6OrE3EDBizHauLfcL3tlXNR6gNW
rYZWUkK+kn6dEpefB4FiCfZBCuLpwBWHNSmTjyMvODHOoHojUGSlDLvbK46rSBV7V8bsEwXPq8ns
Q0G2T44mqLUxNC5AmHtF7dh7V1BKSbuv2nF5wmXpYOXMGfYjujxdfaFGwdIFScjagT/HlxJ5pwgn
vR/iEGeAj6R3/WucDtMTLmB3dc13L9rVwlvukoGX4dwmr9z9fOKKwTP2JAC04F1bwlOIgpV45lHk
ZBYnG0JVCeszzcFl4y4nF/UxghiyNHenc869Z99q7/Fgm4hsEftlbjT+9YEQckBynbECYn2FE4lh
PcXWbNPVmcbuZsYgdWhwvD63BTG7ubJWo4RaUQbELMMIukGElfcZgAr3gVl/UKp48HqQZqam/OtX
NmRJyqJp1TkoE5edIyWWqaLiSXk/cTNz8BzLdnelDnBujtcAT+Qm4lNoQIbkVTCeqT3xoylDIDKK
8iqZ0HJyfcbsuByPEPnv5DhM56slFVaJ5V9RcgMWCEo8RLgl65gDS+oQvvH53gKTsG6JszfrACoL
UaEpxulo4KdUZmL6Zi0/f+PXcquznmyOzIuUy0mH0zzJYsJliKU9aBXPIStWYykDVbukaK4fihmR
J+rEzuibu5lZyuPo7dqRofOQFNoe6vZBp4TkoWQI7FNUwQxTIxZsF87l+vl9hkWAksMXOZJZDPEh
CS3bOZxxFBL75kqOcSaYRkM5wmoHWHT9aZWcA5gmJV/GHAkfTip5JswJKSxKMZle+b26IogJioM8
Lhs1Z9JMrhPkrz3nqa+i5AwB04OtrFTTLtTotQhdmZwHlT0NbTUQYvVaEnYEcVKHkB9vHsEG1hKa
a+on1sg3q9X1gxwxUWED8Z7a4tAsMbseePa1GyWn2mWT9mHAAQkUOyJNtapyZ8I8nV4MvR3XFuGH
k1U64GmnMfDjjvVxwA+nqVL+GjNB0g19twdlNeXsShlB4bVhFF8LAeRULblGAjhwI+YpwSNKdThg
8V3UVvENLkXcpxE8fnvO0ofBcrdTYsA5mp1H4xqibPP6tuBXbYMrtwwKiD4mNWW6bD76AI0Yt0J0
XxijwGbFU5fYjFvGuJtfx4QTXz7cFZGqnifoVDxIY3hJi1dk4eEyLMD8zCwCbLD93Tg4b7qwuMH0
Y5X7/W+GSGvk5yqYpruk5pjdzCGhm3w6EXdv7xuLw+KVnmRENrXyQYmzNsvDrVVgtmLpsU/5/Evj
9zcTaUkCury6sHA8OpAA1lHklS9mWa6DQJV3ppmWcOVzNqROOZBlkiXiTk4Vjx1jbKty95oWYpld
Jt2m7ASJ0WG6g8XPOINc/RUPEyvsVHaUXIwsUYafX4ks7L7xCbtaczaZLPgx+LF10+k/UZvy4xSJ
kfKV6vkKWHemGORjJqybJqhn9i6aBCWVYeBPs9PUNn5QIN5MU4T9kQpsgmGDgWSqdNTwt6YfuT8m
PVwaWEADzsRVDHZsm2WAmMnBHVOHWofS87KtZQCEDq2o8a3QS46y4EjcsQDfCebFSwb6+qBiTdhU
VTLzAzpYPsk1XGOJTQTjQKA3+yVvwL07DWqPEzfnmrw4Ba18OrdoVdEC6wohZRnCuR2WsC5o8mgb
CNLOg6OZGz2LuGgvT0kQtQTWU1R5/h7ZEAa3N5oWeVuqgPm/BFCgXV0KkuLbvgmYJE/DsbSksbqy
ejnYURU4DMWDljTOtmjx5f37Z4e6/gHuwLltesYeXJ6zPRW5P7GaH1Ji7/FYNjsLFZK6ZwMcPDDw
G35jm3r16Yqrrpe6iSJGsMmLQ6zLlzLqtlc8V2PhsL8S6cY8xxnRzcu6ET2OxVJeCAXnuiASqAR9
UWRbu82wDtB6vNRScEkuXTQrAp7DGP5GqZX5ps6Vfr5utmVsfco+UpA8kuHcLR96nQwUNG5jn7S3
jEbObNLL+v5/P+Tum2OW+m01lA8DWgLnJf7IsoPPagApdP3VLJKCw/vQb/s9N4LpVQRuQ9q6w45Q
8SKQkyUetKLd1F2j3ouOMy5mQnEJyzw+42HgDxSChsS0xrnnpTOwILjj9CrNk60i71A4feDPYZ68
Zr3DqNbWuFk0toEosVS0ZOpTBa54i536rPTXsQ7iL4g2+DgMJOrf1KC2pFM0Cr5CPSJsYZMAoN3m
RdNgiGNFeUPjVU5NqqYew62R4gKwsBpeGTIdBoGVgbIu7Lpf8I7ms5yMlzTPxaWJX64LbRB4GSS1
9tVpElo4a8e7HauAb6II76ApygcTjMWQWhsIu2z6Q11cMJXdw6TX1pYI+eEWeqdmBO8DEZAjicdg
X4D021zRCSoc7sYl5JYkU3WYNCd6LibvYQLCfjPVRvzcxwYqm5MAdF/+UCx5OMmO3o01R/WZhbuT
WnJycZtfyjGt0N5I9c8t8GZNgRutAgNHrUNtSpc1425IhvS+rViMWwtFd2KnOySTfPjNRkso7E3D
cMGrZDssItC4AySCuFa3cUNUXqN6tVl6Nyi3P/3e8GtXeTjbGVYR9NM6vpVRUCxNvv33k0NequRS
zHPtp0AmssIhtQ0asi365wTREZfbqJ3GiMQK3t/2HFqwJOP0cl1PtLAYodE5FokVEIQap5BVzhtl
fwW0z5M3H9ApuDj0jBidtI4/wBncO6xY55rQ4ErvGveg62m9GQYHOgqx801YNuOlzr6vJ5ycfY3r
K9wnc+icbZoZ6en3/l6mznRXutWLsqSHfstqFFkEAzF81BuRGA8V7Ts3rplYDwmz19muqCLRrYlj
aWgi1vQH22uY1nSCll9vctAep+DAi7Lxey/I/JiAyZrh8VHHUXXbBSVz8QV4zizJvf/9LWAq1PD7
qGovnLD6MWEOXMx2YF3aqjpqydKpgsv1aEfWS6AF2c6ImTviDYCJB1eowmm/99om2bPFIjwBM+Kx
XD6JqpU7mmMKrujlva0RRMvTAGMJyz85YrxUTf5pQSPo2r58Chv9ggXQRgOy+RUHeF8jGf9UDNyt
tMQi5la158QuapqMPe4MvB1YS6ZXMt5w2JafySFV1SuNyxpx9y1qgXGuSptSdL05X7kxvaz+QPr8
RpIJM9FX1hDmfjbgYmbCz/hG1ih7FdU0kfXZMhLgbbW5Qn5TJkKiE9a9CiuwBbk8YPO5SbKo8q8Y
GUMl1l2oIlyvOP3wun8DFOHdwf8MkvLnKQBT0cjb67diILJXO0VujWU10DZRTzAXOQn3WatPb33E
7DZv21tSOPLRG54hHezmLIl+hlmp/NQy0Cdj29umOvMU+DW7Kya1V3G+7VNxV/bV9O4stQMG+cia
ADYw1GSJy/9xZSE+owiAlszNndE5XAHG11VfRpyV69A5GDiRyFLGoHhqmMfgAgE8thwnr/e2Spmm
j1kC4/hyU8NMFW7aLC53S3EE4Yf4WwfpV+L/3445R1o8fmJPChln+wLeV8FgHZJBkYdybOyHdTdu
lM0wWl25A0aSHYYUiiKes3jTWpRDc29HGVuyxpAGGGjU40erY2opUtOnNIkqnCKAcvL7fzWSIegv
zdooa/kiXEphvCSWexwO8kW5EXNXs3gvWodiaBBWrEZ9ueoLW6yNBYEpCSydgrj+HC2yT1fa5NTg
Y9GnDv5v6TqPU9t566b5ppcxhR2Y8aEyGROCqPWRHmkWjhReWoJ+Wze3koMWBE8S4tBtw9pTL20x
2FH5qwrdpRx073cLFY8PR3TMIDFB78SR1nbihIhdi5POEOAkul4JKtfRD1SOaHOHxXQYjYcisFBS
0/qjqieNMTxcDglOc9Ww5VzXyuuqyepZFb3JSPgERq30uQjS/jZAmXJLhIPrd5UZ0QlTL83SFaBs
6cBKGjThne3Q3OtG+K2QjbfZlDNcvTb7UAUdjfnew86zmzz7HFdd/JR3Z0701Wtn5Zx/Gjt+Agji
/F53LF4Ay2d2S9QjnsN265ae5fO2dbaN2xbHSqNZnPbCRwscSt3Ri+VEzSepzLOhMyuPCXLfDoH7
TejMRIizvwtIhXetTfd1bPVbKIxIA4EVPJXUfKrI3s0YWXyc0f1t2Wn7EYweAHAmocyOSHpmMdzr
kAtZHgVYtXtQcssBXuuoI7kuKqHuslvIbs1bd74JzZlBIivZ4PDqVtG0K2oOVZNN6FlGKL5FYR8U
Bpmz5Y3vIYV3J0fO7ok1MoUAw8wrY419rFjPgnwenlqTS6qbWS8sW8mvOOvvrTx38YaERyZr07pC
1d9PldHcuLxsV2nD6Gwse2d93e2XITcy23S+fs9T91i4Y3VnNDXatMG54NpyImDfH+ZOP1w3M9nV
tI1YOm9jWstMalqWDpLr7051+EZbjALv6A08II67icPmoTQGk2fZ9Y4yG+6tzNzXS61VXZn37aAR
ArDVMTYXJMJ8BlnSb3Cf5k9TMM2AIjhBZVz/5BJ4h3AkmCwqACAQFx8M6KxH3jD4ouaeM7qgd0Xq
qrn/9z9Is0DuaVRDlqyju2CRFKYs+MYuJrcErj+RV8W2GUqZ0WsShxdJUtd3ctc9cqX8qbDbMBpn
7dJESlVVReV2u5wqosI92jHYhcFw7kWRPJKHo/m6DN0lLMZy0trRuuhhBXDenxCQVeMXenaIxpZO
uT4LLr2Hvah20+quCxnJmmwanT9WLf3w2fCKtxLENJFtX4r6e8aAcMjwBrJvhS43uWh9rUPJPY3p
L11VhzkhGsn+GO4k9QCXqlAcc5hmEEmAlF4FEXa5cauX47TXaireFlbbbdTkt7+RxNLytn2UUrIG
CHa5QKcN0iCcH5xMS9UqtJ1oSStwsQZ1xVQloUOprp/tdEoQ4VBENCM58sBAo+jJsl5/awr6Zwmd
xpe5QT+Xww259eL3WhW7LM9+9Iw4b7RWvqc2umCVsO4XxiPewOFZKgBxZb8QRa8LCZL1Td6hCuul
tJ/SRL/EEVz/rpBQwPMhP/wrR1gzHEYsmLbx6AYP0cjM6caWH7OLWOOnWO5qUmQ7s27YfO7S4MZz
nw3t2TFfGvHSWk84VFaNSfs0yXtLYKrmzGMKbc16S4uMfyyMPSXBAsRKt+uKvdut+7Yms/4+tfdt
f78Ivf+qm1HhIDVJThbWbSlJuWvZ0aBUAp03fBlDie4xr2tOXCM5xpjiB8zb9TeUoXiODxhr9ojd
77q3GGYbOgDaCdhm7a4igcwxULJUi/aFrknmoBHhQczpd21nPeLb3JDOYudJzMdh9D4q094UJVyh
uaw0Pw3lXVt1ZxOQCBo+34WV7DOyomGpQOM5Ml8xuaSV3nxuJ35Ib+lDcgt5EE6ygHYs/Lrp8BD1
3crT2fKToHnkUgn7iKkx6ejOK59aEhfgyFLyIx2iy7TRiGpjdx6ClFR7RE8RpFTDZbJZCyZYM70I
Vm5sQgNTO85NTei0jLk8fbSI7ovmP+lSNf9cTWzqUhi6wXDUMmzD+HNtbdHUldeNCbXrTbkekLtu
puVD6t6lLcf92poqhld8cIyKD7bzxy+vvxd2NF/qHjaYBh/8BfX2KMIayIFWZDQ6CJ3okZTi/veH
itNtOXDt+cvSqP0/Psf/GX6Vd7+7VNprxfZnWU1NjFj4p1/+21OZ89/1c/7+d/75M/7tEn8ykSu/
u/+/v7V8O3//p/nyf3x7S+P3P/1iU0Blne77r2Z6+Gr7rPvHbvD/6h/+y9f1X3maqq+//eWz7Atq
1R6+wrgs/rFK3KRn5f9dPb763/8rC+PPfyofXz7jd/e4/VdLp6rYs/GJ67ZJQcjw1XZ/+4v5Vwkp
0fY83WRYs4g0f28el8ZfpS7pMHGky4sO0O/fm8ct768WCqznCN00LVv3/lvN43+q99EpE7E91lVp
uiRv6Vb95yIXHcJ9Vuc2MToMO6hpzk3aSu592VMgyqOXWI8ykw12eXn4hwfojxfSv7C13FHi0rV/
+4vgJ/jHCpnfX9k2XGrFdUu35J++MjhpAMYuqxRuLGKuAHsSLXni0L4z5u9KULPB6Utm+MJLbms4
EXWFHdSab8cQG7t3zI+8eIOVY6ijJ4Y7Rwy3p/YOB8PFbW9YLvZWPRzCfhcK+BUCpx0hpuJuzIu3
//gHIT/85wfRMD0LPUoYvLd4quWfKl4AxAZwAALa2y1vIr6YbIuR6Utvzz/YcY2t1XsfimZdv3WU
t0ny+dBCuN5hwXkjrvgxUCVh4YJkwFGavu9kob0XQfqaqKji0Dh+KxJ1vqRijH83xbCjxRdtJqMj
UEwj4WHpIA8fBlG6blnNLJGdYmF/hYAh1u0I4bgf8FY2XHhEDeDGRcpeXOQ45vXhXXmRWEXMFF3s
qgWOPLtJHXwV5llz1HNQfItXdpBBLzCa0ngRNR7lAlJfYyVleGHxDVPtEfjoe/TUIBxp/4e5M1mO
HFmv9LtoDxkGBxxYaBOIeWIwyOCQGxiZmcQMxzw9vT7UVVtLeoHuTd1bVlWZSUTA/R/O+Y73g28W
GkmknbpguClHO6E7TN5iq8Ygk3So3r7HFr7xlBktCvUsAwIxgwKUL25XEDFF3IJVej+Aog74OMNd
ESJhSSu0Yn39WaGDOGpufBvuAvlM3uTFmnSAeTW71bHRu4FOJLtIwJ4tpEdcAMiqTaxsYY69OM2H
7Clp0N66ZHlgW6x9vSWNlIp5P7dsp+Yk9ZgHDMPVGjlecZEv89hVXSK08kwWllnHlFakAve9G64y
Utnoj5LlYRzstAOKWcVoMUNt78Wqo8ZeKLSANXcCNQA1FK6YkkakSlIgfeg6CnMOaELmrRaVLC1h
k69Vkn1M3RBRMNuWb9ekN1TV/FrG31RmDD2t8MWrgg6NYYLQ0DVvKTt7vZE4Lxid1bRoK2pg3DPR
1aytnUbk+RCXja88hz7P0V/ijntE1r17mMvNPG3ZZA/J2UBw4s9uzY3IptCqEcJQpwNIGrm60Zns
saB0K8yTEj6XvdUFbk1lgPsnAYGNfjPMr8VIF5eD7QFLeM7CkJmw+zmF2q/AJiSgF+UGCQsme3va
l/YPI1Tk71rcrXvHOKhaPQs8/7Ysd0A597qWWlci4BFWkpWA/ji7MXo/dHaULCSya4PXIrcgkAeL
hXic1oFTvQDbNVaRCQShltNP1YYbyiBjNZFpv5JPWaA+0PiySR4PDssEC1WXFwZobnpZs2/Figla
YdKA9hUl3fE4zilj4Dp6CtGjTHS0KzmpkIjbLqYgNI/0BeceKeYqLmLyNwAxt9bU78NA37bF2N9Y
4Tr46lzbOLp1R/hr0mxC0I+gi6L32GDtN4zZl8163xedthry/CwMTJ2T1D/Ctl5HRUHqz9AchOrN
U52ml8oszM1gqQ9lyKdRQtocbZdMXsK3V/miYE9H+zcTgMJ3qtBc4yf4zDCpEh4/t7JfFR7TeGW8
eHnNnKnVh3XiVmepiPCIRqo+big/hfRL24Cyd8h7IGnEMQbuPOwIs31RzpIPDaE66WAs2EpsLYWb
LvGYsBWaTcIbb0fKtB89HYJwpQgfPqneOVsWgVyGxxdWR+ALaHg6NUpeuwUU5UzFS5QHR1kEP/D0
UkY5xp+sHDM/zyoPIaTds6eqQ8ys9c4KrWyLWkpbGBo8PovwjiDHJCxgtjAUKnPMOJaHBRVZDnKt
IF4E2LCJENUGBdyYShtuixtD6hMh4bl1qNEjAXzZ8M3AcYPTa2PQm+uuaA+lG7+y5sS6UVpUDwGi
NoW31XO/UwNjkJMYzrvBum/8ozL9V6mBKajzNtglOdQ60XRPJJR8W1YAddiwnvVwyqD5gdgbiZD2
xVFk87vVFpbPlJyUce3ZjvtvzZ3NOyhcxOm81knwiPHjECLujuxbFsMCFmvDKR+1thA8++KJOeMl
HtA9QeR41qEorfMPU+LPBKGMAWCJFq94VCxF+FSUbP1Mi3AyzOnHwBiNGBaEWtJ4Tif1jiYX5XPt
GjtANpMCi4LOVMO0Xz2Mcpmkwtg3vLfccvlsJ/U1xiU3R8mktAe+nvP7nDtRIu9jSgZpxVE+kNyy
Q0nq2OA4nMj5SgzjDewWMpcEDwJzMAOwEzbAGY9BapXH2sUqgO8RVodcZ1llIMCh+qhbAl7wmvZZ
CSjYXTelguR5KsjD2QJQZptQ6A+Z0MJY2VM15QdALUR9BZS/nshh+uZkdgWfnZZZexvYxw5twbor
ZsXyXPsZYu8j4dTAwza/4OgLDjkIup0XMNZyNHLjGrNcqcaat7i9T+4cIOwIymRLWYeFqPsEUPHZ
6a7muzgQuDmXRDkUuG2KAE5UDjAjlr/YTfxc9b+g4BMmOEbPxO+6u9mNzxM54ht9hg3okmaVX8Du
6H7dIYyNq/h91KPlJKjadTkETIIHX6ZpTiZLdkeNM/BC5azKarBHmvUdZ6xFVIilr/O5tnrNfeWq
REiDvCXrD0WKWpk5zcrIkUK4TGSWRTcnLMarsBbaqnGtW8InKCrXeRZNi7q4E+4K3JxaZ+kUbQ2R
LPkQBMzkzXQUyhKrjuxvQknhJFiKTVk/4g9A1cV+iBatCu6EhH63kcdYYBpdvHjyoxnlS0Fk1TrP
i1OP1dbr36jX+FnKaW2LiK8LInRzyLztjL09d/trAPjwAJoZCyl26TRXj8jhIGknjJVyPrBE5jVy
9GuHvPASj12yInvK3ano0MU20AD5ZSSYKPT2UoXNrxDmcD1yrqQyIlm6CXxyt8YV7OLfIc5AdEVY
GqqR52F1wdXMkzM8kAOxkRqJUEa2tYr2RyMRU2N6y/2vpaQEAaLauwMDoZ6Btc+Iub304c40d900
XCu3q1/i0XwEeoTA1FgKFzOt9qAVCW+cxbgrMvnk2CU1bjRdEgu3J/n2Kwt/APSWV9TXL8AMXMyg
5VupJDgNDEJ61L5JTD/41u1vpngnDcKnWdggGqU/jO1vQxIVHTL4J3TW8KPCTn0rLX4xb8LmEHvY
pAYcXd4Mn1jH5FyVWFjRWpDcCuY/0b5coNc8I7zd8GLCZY8mssJPYo57d0jvto0ZbJyKXW/G1+UP
g9kVucO4GdGM9bb51Hnje926E2M2Wd3q2Fp8deAOEy4sShfL3LJRRqBaMlrkhtw1DveYDo0U+uqp
IbFsN0XNo7H08Yj5co8qL95lU5TuYQYfEP9OY9ltGb8X611i1d46cjlZyhqDCECVj3FInZe62oGW
8ta2rQ3bchknC0MSXjom5oWT5CVxQw5kI4DZUQ4HuwVDRbH93mQ6Uehzy71gVK8R6899h2MK7CZR
w3hkopPp/VEumU7S60acIBGTQ0d0R524KuDxFhGMkFIAhHg0InqDxC5CpuNifZIGxH9cg2j6WvOP
GQ/5YwqYvTgAelTv+lnXZXsq1F4jL2yqbPJxSM/V2NKuRY1uBfn5YWizcv1KxWu8cl3jL4/5qtkj
IqQsFajC5tdOWNq7dJxNLEXzIRYJbE3uxXZyuhoYIz63JMWq9I8qjA3gMWYzBWLOL1lxrDIte4u8
4pN0JxfV6HsbJd5ii7Y2Br9b4IXf3mJxBXL5O7ETb0/kb70JhyD8BDv8N636Fmwiy30tdS5aaj5z
380fFTl6aoaoY5cFai3Ps5BfkmzktOaV6LBxN+JRPeFf4r3SI7DPqtkXwQiBLjJOOqJ26j7i0YVe
felYf+jwOveQ4WX1R2t4Mcj6KE01bUO7Jo2tc2eCx4ByaMqhH/N4gJavuJrksFvSI2KQFUngmPsw
tl7mrpkvdjccE8P8pVxzi501XlVsfZh44YaNacH3lTYhyssGb0kLWWnz4g3qzN/TwFiqBIHhq9T9
sASnU1m1HfV88kTeyYkmL9PIfWuTDzsg97zAOgUYlDJVB+kkNIq6f/7iTGLYDjZ7qmCA0gIX5Naj
Lt21CPAHIspEA1zUGT/FYoWW4eIzj/eerh7ZxGIhh2BysgG604TMKLCND3RDMJQD6HLzrL3WZWXi
/gYsufhoNTK+iZhevPwiR5rnhEe4sBXQAfIa6pRrLuEuGHTKJBdp6SpVdXUlRPYxqtC5T6pGjEdU
Ra/9HkegOFI7o5ifT8Ps/NYyrp1Qwzms9yzqMrLMOOWhifWKhTjWRM1DUlJXHjXdHHvHfqi9YzjL
D8sLoYAPc7B2hvp9LOOnnBaAQauA3IEFsrPzU+qluOYo8orZ3ZrJwEfYdQS5pmpXVgBXhxoQ0GAC
qAq8m0JZScAzCi0Q3SfBJhHfQ6zvGn3+xAT1g2mvgDkV/6WPaznGKRVU3XibrB/PJcE6K1N6ld83
A1LHHPJCNlbwpUXJllSiZm6Dftth9KOgnJGJuugwNd0sD0C56lUoYZfbYXlK40L7wEFVobLr2e9b
Vn1oI/wxfZwSz1VD1+gSGjbhdO0p6ZIIdFzt+JXZ15u86CioIdheO6NEEPflYgHZds5C1NaXjNbe
kpuezqRuicI0JgM6bUgqQN+/N5BKzYVlavTRDYJUgveJyl53+m1OEhKyfybenvtqVWALZfhthCd8
fckqAxDWC+/dmOLfYtZTdMhiO0/yrUva8lD9rsqKC1ub9APXIK8w1CmQKTfNUxHqpPxET4ydIw2p
zCtZrLoKl8c/kv9Dthg2IMI4O9ZSdmDG2yJrf6d88GaH1qfqXy3RyCdKvNgxu1M3wSHDUel72T8K
Sevm4ABGTAuWxMaGKtCyvKT9AfpQQ38NJAH5s81Sq9WjD7vFO9SYxtmr1H5oI32Xd9lZVPKPZRoK
7SmVh43KFIknNAdR6sewnzHjSGCUUa9fyW2x1irWs60ig37nkBhj2CkJnjHCZUQq+BfZ6AMqL3fc
PwgZ8+yUZ8v6HZ45Yt+SPNqi+8x3kcNFhIT0xeDKclj7pOPw0kNdEFh856iWx1I6OlEkHg8K1hCb
JRSjoUGV/eH24L6sCq4QDZ7Y9/YC68GYUaL72WlZ8FHIQrvMxNApLcE+nqB5jiPp7dkFHmcJOzGI
caHDekhU9jdEhcZ6it5mWahpFa2qWyTxrp0ETwhEVycpJSmgazYKBV1h8ZSye11LaEuUDpeAHA54
OC+VYbq+MpMfO9BesUXTjC7vnO1hd+aj6M/xQW8ifcVPLmHTeeWxqpLrP4urvLX3+pyCATX0bt0Z
ffiIMuJb0QR7K8xcONbC2mH335r3vjT2UaXsU+VoW4TGCEYspz/YOZbf3Eoo/bPuVeGCey1HAt3I
T62G7ubWmn3gYaV+lzeAFFuSiP75lxQ9/arRusQPLKy/UV/m16Zodj2oiyv0Ez80hgZ4OwyEUutw
PrneLQ3zZh1g49yUrXyVkO5OXSvXsJR4tcjQOjRLPmNYv3X4eW//+ksg3tqSjCtEyrqpjb5rYaKI
U/xHQDqfZpNoPXIU+m3WGzvlkdhNJE50CPrqL2KoVw8fNz2y3SyEu3sSIwfUqzT0I3d89QaCibpp
Y7KO3QBivVC+WBtXUx+lxctv56NYTbgvn0bVnidA8whjaLxFhazJ/HSG9mKT4usj2EcranCN/xME
Qr2jTgxEcJiVrMc0if0+q6/zmBRrBAthWt3a2vlRXfQgt3vY1g5STWa9lIMWET/VvKtD/d4Up6Ts
wJ9K8SdFSoJJYqdb8SXUmelB+CHqAQH0OmimPTxbNjOCIiZYKokvieEeFCrzFqnv7Ym98tRk9JYo
0HE90JAFat6GhtDhZkCoDWOeUA4kBNOhtRPe0PqhA0wnJ6AGSS/bPKZ/AijpKVbcXb2SqBeRuvhD
D1W+aAuIY8XIOaGz5S8TP+/TY57RvoqyRjQcTJ9kPrR+BL6J+CUkSvr0zT8p/XhowDcCGTWn0Vhp
ilckzgnSmygTumKAl5G/mrE9wZCxzZWsUnwYjWVsHDNAPm5AukBSkk3jF3N+XjxqE2TMKQnE9d3u
q9/CsJeZqtiAHXIO9VRBnUWUaJY9wST6PtM0ZPNqqDZx5ds4HfdWTecmtSg/wbnfphYIE3x9hHF+
Ffy2V+mUDYQUdwFhJyT5AJhbM/O4ZWQCMeDUtwFCDA7nsM08vxrw9ZyMsVXrmEmSqTubseM1Rrnl
1wbkriRm9sBW66uGzAfGzOHwD+4zRqhtqxOvkdlo8pEkeFaAVFMX/F5dfIvm6QLbAjvQMNk7Yl4x
BLbspwhCcEfvx/X678K3NOczsRZDYIfWbzSIVy5JMIomTkOTeU7eY3UvQPjXy0OusTf4DarluOyJ
jWMA17YKe1feIppNXPeSGu2+HCux9RaPUSFBCyARhhRW0itkSblvreIwNGnOAp07w4EAaTtJuwKm
jNg8Nk9DlVA7GAVNjHyaaShKL7dYZ8PWFVV1dh2Hmr4DsKceU0QSC0RtXHVBtK7ccR0S28Anqd3d
Ngggf0nfGV2NiXKb7BoyQ9tZdOfI6jdJonSKxOqQxMTjqiw4x6xIfEmo34z4s03eckXvNzZVvXVi
5AvjebZdBjIhEJMwfu70/N5LhQA3DY8QcfqTU+7acfweBqsn+W669Aq3H4EQ094Sxl4fxC+H2VgW
2RxgYXoHlLnQviqwg1bfA/KKGazw5y2JMKIpCV/hSMda+R2NnApeMkKsGcAmxKGfZljMRTxHu+WD
nEkTRsAGgCF6EImpFtLwtcJJ51NIJjkZzQW8Qq8hlgSfQd047yV251k0lJRWFQDQPVvbOFb61mHS
62d1ehlQygyBdA9KxR9ZZkgwmaTo5nCtpiY6OYTsrQ0OnaR6Il/8pYobcWzm9Fk4bvas8vGq1bof
tvZvo+quSQLVn/Q9rcCEg9I5DnNKWNHtyZy+lAu2WxV/zNaedq4NgwYTzLHWHWQemhxXqUH/b5Um
DVTU+faM2rAwM0KYGEH7U+ilKPLxjJFlnfOoBohY2zjofpN0uXM1k1PA87YezQ83OovlyOlvw4yG
WqLfIP2KLTXzOrwnfLcUKRwoA5Jl7ErIjVOxCejxHfJZtQuBCbMae9oTnjCflcjabN1rYUG1aV0C
MoMBVxqHNRizcl82s0L5Ss0NRBe1McZy5vFQ14nChp0pE2OFf0o5xQAvyYEbGuSOz6gXy2cHY0pc
nIoWkPA1yt2YzKZi8bRbgHfxEMx7cibE2aMQTLIYZQd2MKXy73iICbwS7runwBqByas3RVRMPk4c
QsAKe1eVUOeMlI/H07/tbo2eHnLqfM0rEAmzXpxhBgnGjN29tubE92IEEOJdJ5yKUUDDKVCIn9oh
z5Q4wB3ffYZNIVeDm7B56oV7MGYaVNz1K3K4QQyKbg0YSltJ0RVrN5xeJA6PLqg47pr4Ps0wIVjw
cTTms7XRQcZLxgGFpwD98F32Pdn3lzxs3gu7PFJE8vEBiGR3Cw2o2teanDFDhaxYbLR+CQzwrY7P
CRDG01TWV5wXsKAE9Bwz/4Ed+Yb1Dyoz7iRD0hyYXoAJN6/wVffvpIq+kVGxYedj74a4fmpozYq2
fZ9SFonTDKmE6N2XOBxfGSGBL0PHyJLDNwNR4y1FTJJB0Ucf8uLY6pF2trZKrD9uZOASnqKBGGv9
lizNhWq6YWvh4kNSdBzBU3sAJ4qEL7XdlNs2ok2Gp+Ez4NSOpCz/MmTODG9CFjTmOAiQHa+U6MkE
lJNxcX3io7jzCDOJo80k1HXO24+5NKZDh/0Gtt+wLwr9M4itEjX9gdkmH8NEzw2SExig2d4UmXer
eEBYLMzku25jzKDS8taCEfFkXlJbTkcrGdASkSLkygYcTs9804mn2FcVSheylSN+oSP08UlfrLld
9DQk1OUQu0hPlMM3fvj+BNEMkg0cqIKIA8qL6KGlRrQJ4NEZ8Q+mMu9JFGJvDfzW+RheNZg1VLEm
c9pU7A2po/DhVBQMwnPNW3EXNtvOHZ9CLPerIOjqkzsJ/JzkSvrWwING6pivOshi3KnMh3hvWW9B
zjJctoiueZyU655a5jxcL0AO0k1UJm/Y1q5QiJxtmYYfGvqQJ1mMgjaH9WKYJBewIhlENJvKRzc3
TjS+Inu/JzV69FgqXBPRPe6p9U1dQxg6v5ojyOc4LdhP9M53AExPYy7CH0JB7sK0a/HQUaQPP4Uj
b1NAC4dinAdFZz8sSRARpMgdbN0NtUi8G1JinfVqfi5xWwUe7QYAk/YwY8rED3xuB8bBwxIlbJN0
jvE0W+On6TYxiXob4ebGEcITEEJemIgEPGSm1reJXmsg7ZlCKIbD42AxmHLnSAbBevSCI94pa89i
4RZpOZKhgt4uGRkCh9mwbkhFIOJBHfo2huPZ7HWVEbFNtt26rM4Aj+qNJRnHDST1zcRL1nV5Mlpw
kTqeqrRuiSGJM9I23lOk7eRvE6Yd4eXEWYfiNjnJFhs7VoGdI3HTDcXDSwki0gJo9AHyXAzf2zZL
IwrsJfznziqP/A63e+4Vi7g2ftiu860rag1nxCvsOaRW2WDSSzA7a0wh7rq8BDlungp2KNsclA19
R46Z1hR3vsffsRv+dN3VU/wESQToS1lMlapgJIVULgIsdSqrTFzAAiuircCloMH+IzNYuy2ihq6F
k1u76k6iC/Ssm9n10WYuhnd9Hst13UNas1KS4ADSDjhKvOGtr2zyNjX53GU8fLSpf5Rpvmaozt2M
2Us6OR/VxIFWS0IJ7CnfAa3AlZpRM+QpG34jTd6ILooOhMjbq7FWhxQl/zZg1b6NR7xQkNHXE3e7
L4s224UJLI0wYp8tbesgR6f2Q5nKrZuAyjS0J++D0C82PlnQBZuRZGZQI7z3dFSTX3lNtm6b5s3N
u796wh8o7RAb6C0EQm16+QfZMHld8C7mZXRjUJJp7l2A8rqOujg6I8tWesVyxXSQMHnL8VYAhj+e
5xAUT9vDXmmn8Y0ccsufiUy0RxiyAb5xu9YefQMbV5R2v9FrWR+8sLy3ZDh2hfFVLbf2P2qS/zcC
q91fdf3K/zb/W4X1/6O+Sur/TXazKL3+S5e1/AD/8W+UYu3f4m9Yq/8hylr+o39prEz93y3X0D3d
cHDWiUWC8y+RleH+u7BNx0ZEpRueLtDkFbRx0X/8m7DQX+kOlRjCHf7PIsxqVPfPPzL+3RVSFx7T
eMMSDMr/7f9Iy/5L2vQvUdz/1cz9d6kTl/n/Vv4ZrmUJFoGe4E8iCW//nzKroO2HDG4Ws4kUkS5H
ZwlUTkceW+rv/YhSUzpknMu9EzhvBSWqG5XIKBjKk4BluvCFMOdVFmpHAFpPJXJHfFUs6mNiI1K9
eOhltUPeBQAfRWzoYrFOu4ebavAyeu5eYiDfsQpsuExaGPnJo+0mVkTwW1bWVFxntLhsZlBwGj3b
OBC5vunhuTS0gdyz8lFl1iFnmakiCSkP41mbly5Cdx3sQnpzivG5b/K/HlRghJYziH/dO6cQ1lY5
Lgoii76yMEtXGawT16VrInmBkRGg5NhVn0Xziav2nmQcW2ZTsb2Ig6NLyMaqQj3CNfuFLOSU9vWH
0xcvTbYHGPzJKfKqTOjhpMMQIRckIVCUpP+MmP4DZprWYdXHOGwQNDNGiE7ASN9DIIRverUg34pu
JNV2tLdV3jaXlrwC4qGKl8koA9yJr1Gc/tLq4lF5OlyO+jP0QsfvNMZWAhM1oB1tN1evEBM0wM3E
ABCdGULlMZ7FZD7YSaEebUHB9E2TPGXhsNY96xB0DPlmA/ZylKMLsTWSuTplzSuzRyPT4pbA43Q3
Sq7S2XqznG/pAGCThNevK5u4GwXOwFtmW/MCgDfiu8a/ZeDCikebsoRE5VU8gw/LFlULrEOD3pPl
bnC3Z/lFLb/WbWDKLvgG1EvbwqUS9fJx3MY41qBROViks9/R/O7EQFHD6hYzylm7A3DcNh3/WENw
alpoHwm1auPYRE/FjG76hkGYpZ4SVq/rTPydNSPfkD79PjbtBfn2tskxo5gg+IU1f5C0DmiBem3K
3vOEmQI+kAN0+pCBwo9tILxyU1XsZ+LootYk8RpmVye9L0nABdlo6yIM3sYGN5jutH9Kw3ry2gb4
mo7Wwgv+9A6716QMM19P20fFVnnESU4jVaIcsYoPBmG0YeOrSlMfReQ1Hat3jDB7V8/35GFcvDH4
sjILC+H8cER58RKjogyFIJYIfZ8Q7AhKMvWbyTxMrXUqRX0w5/DJyvrJDxzjN+RRksrAGjuygl44
d5tyGLZhEzKft5eL+8NlRERgav4lnAsLkGWFLtp12ICD0dmoLn+YPptfyig5Cj4g2G0VBiyU3JDg
fumReasXa08scB+1pYto0MNv1pnvCSuXmgFVSUo7l9swBX9Gg25XoFxh+gUlQo1/XaGTL/OYK/dM
LwTBPJInEGMn3DagB57NLt56vDtU/O9W2nZAOD8Bz/6Eyy9CVAwpH7CzmgErT3VQegAFYWjXoCGN
deE4N8MBjzYDKCBowPmTTr8bAR8wbpsXUjiu7tS/pBM/hjl/GT2PahpfBOK7FWcxKhhCoOJ3Hl4L
uq2t6N8VUgX2ed+ovDdZUXzlhYNArja/GvAKa6+kTKfN9M1BvpYRJdsCJSFACr4GBaedKX463Gaj
fHfUSffINevOHpwwZrJHm/QJtw/pZYqjtJmDKdwzgyLux9u5HviZ9KqmasdUdQ9kZlOF+NxniEuS
MFErZIkoAOOBK/WYvrjNqpmpvULy3ECbmNN+KG+mM63JaX7E1KCEdJybiSQElHXMgw99UBx6Vhjm
W7AgYMYWg2+JflMHPWmvl//SGMTGtXNf9jZ6zWXemOwYCp0c4zkBfCOgeLXak5E+HOtTiGlPmb+T
qA75/UXhrJPyA/wBfnedlENtR/NtdoixbPiyHcyuqJjXBUs3Fbj7Xjef9P4gwKEFyXQcCnVKemer
Z8VelJxvhdi2abRZnklXgtIFAiBNlutje+0YOVCiMR2sd8svJz2iWLqC4Ke2OM4WMtBEoPGsT51m
nzP2xFUxo1fJL17/Q5VdOcgl01sZRhtMFXdecygQw74zFSMuwDSWPBBGslIcZng9I7vgO6Dva4y2
NSMBl+DhOYKpxNMK3PGQV5jz+d9ei746NVw19HnNR1/ppxCrO6z/B3Fifg6ITCviHcqrF7wtu7Bz
dm7yPhTJOa0G2KSMSBr+cTv5y3OeYCONHVT/xl677He9mvBw0C1m9KRGmgjIWqUCQsBCijmReap0
BKVT+TtSLG1kqm6JDK9RYZzQd+/qhGxM7c+Mk9gJLpXNpAIv0SVMP/QMHFJdXypOInx3CAUXT6Hq
HsrKPqwBp2TW/lr+vk7VR+ZMN5DpT4FjvaN+euFTQRxqres2v7SsIMSY3lI9vLeEStdZBd6WRY13
Vq5zpa17nYElNkQvILF5SJzSpWmhmkZCUWa3utePuZP7EWbwcewfkxu+phyimTWuVdvukJt+mjH/
3tw/NGnejDk6h0yyG0ddIGlwyiQ5ykwclsa7DvrUHL+RVuz7Vt+5cfOrnbJvD/HcCKYpNMLnEfJ+
8lEU2nPJBE32984xTmyqfLJs7ha/htYHL1aV+02qXe3f8RRu2NDvDHo4w9CPSQMGpHAZSQvqmWc0
jZsE5XqHuhpv3sEr9X01M/AIsfplA7rNo4D/azbdHYBs5Ste6XqZ/GQ719V3RRk/J6XHXLy/z6Hg
EA3fWEWTADswtE+IPNQ3IlWnHJwg0cV+H20VH70+F391gJTpPUsYx5XMKavpS4jhnuE7KdsvLY3e
Ee9/1k1Kulas33L9IyoJC2hPZLxcJCar0F6rS1gyk3G1ey7H98lNnpd3xmGE4yjxN+Brl4fqFCFX
qqwRWO58giKCYqElcLzBUeVK8zurxp8BNEyQzOeynN9kHb2nHrRP0f3CJYXgHZWrBtSgAK2Skklh
08nHzdlT7QrQpx9B3JMsZzBBA7ECm9E3ZNLoH2o4xd6XuQyuLwFcijRsoOLRbncHVcFW5KG0k3af
yulS6/MRydguC7Hp2my+gMWf2ABfOsnXWsbhE2O5N3RrmLf68Qcv3K8q+3YtuMOG7xp42Se2f/Fq
Eh2izOSZ1dEHGWqHYTE1U8AcNAk7kQi9DBIxIwQxhrs0MV+RmPMz8c5BBqcyTgbWDUDaRHePI5MC
2UXmHuJDDolzFDXVgJXDjQOM9V2VjyFDkqqKo+MMTxzjM3RS06bskIx80d6jgt6HzRLcZG0a7NpN
cBf5lwVRn1iS7mHUMbCX9DYB6UpkzgHJ0wPOoDfGaWbll3qs2A33Os3pbVDOQWtfuMbOeTw+osq9
uoKPm56+QY+UBY+s0R7K6R9i5KUo2GIosN/ay2AYcNO0fR1J8t/kgwPkJQuptiUKZsh/7Jdektl9
ibzp3XSTW2eCHYlmhm6UbEkO7YWzYxZ08uE1G8gQLJqiho/xm2ZFhy1rfg0xJaTdlo4/VxklR7oz
mlczkOi484ABL+1tHRJSiXx3Sl1gMATGFaST5Ul6wW42AIRR0R9I2QUUHen4Fh46QsLEluBQw2/Y
A7SjuRqTEZAVwZ9GI0n0HHlS88HOnEug1ywF7WdinRh3KHCaVTBv0dbcARqyTovMCimxvmQ6+lMC
apCaW+crUETMied9jWP1ODFoJ34uPjqouFOSU7IJhYCMIGGGDQtLrXY1vGTMVLTqPPYZI2anBobH
/n1bT8EKQcGZwno4FwPmuaAc2YGUAG51vkoLKrkvibAO7LPBLnmthl74s/1UhrD37fDe5GQ52UkL
AqB+jBMiWVpQZguhhUjHC3yGTHthDw/sHpe85BVpi/xaKCb3YDPdLWr2vUIVXeb1plYNqBYtqM+g
HREeMblgJrZ1RZbDkkHsasgCaW256SUXcqvR20QxY8HZ6L+YC29jixpdZ0Cst7BZDdJ92sjtmInC
HzX1jV40vxub2LxekOCZFNc25WWN+u6znjEGzmY97zw+5kRHr+cqRpYzSitvyCgrvOwydi5SMHBb
eWOhlZ7g4xbRXpdqO0pEazHCS5+o3jCDFEvewzzpyF26kpfRJ8n0LQmsH8Qof3WwieQQaSucUh0H
30A7ZMvbLFOS9jSoc5pn5qTohMU5qWtjM7icUsk8s9EYy95vWxyzFfL+qJqfCBgu0BGz0WW/a+yW
2ftWsobi80ViIdHNM+8c9/XIIoKmJN4PVR5sTWP6T/bOpLeRJWvPf8Xw2tnIKTIiFt5wJkVKokQN
pU2iJFXlPM/56/1kdRu+XzfQ9rcyDHijqypcsahkZsSJc973eQvqczjjYDAAPVUuPF7RrR2HNbQe
S/vBndIDA8QMcEVGPSOXCM8c3XexWHdGss8rhy5Zz7Ta4XclnK3amlU/nCPrySsrAhKamPrZGwGV
zwAXitiqd4Jg491kOKgLiD5HOdeRo5xPpNbFM/1m/WmU3IrI5H/5TXdHfEVzUo23iIkdxa3O9M4j
3wun3wDqnXIA7zUhMAS0XxGD+pvAYVqNQW3cmEPLHDE58iHAExyagVkn6iCZpOcy8gc0usl3MGjs
QIxVlTW3x2RS1aFL1LGyiQ0U1pUQ83EDTx7Kr9aclywOeknwMvd0Exy4iBhdHfoDmsMjTe4V406e
RrPdm17QrjkRIiEO6SM7RnRohdsc/fqYEOKESZeRu35IRvBsc9ZjjPAQYbhyn2eqQbMRY5AfIFT3
BYNVOpWS7ZTPPgX82pcX6srfGi2fDw6nV1H/VnfyFWH+L/Jmw59uuEmVD0nXJwG+Hbvmgcw7d1VZ
7PZyLMR5SKJpn+roF2vq9MCnkXP00bsK6AhKuFM9efJU180/viuV6o6omKkAYQJ7M1qg1s/75wmU
ctsN+Krjwsf7QTdAxwZk0yl/JOkUp0UxLiE99FUAX/avAgupDkubmySwdmGT9M9x+uhlyj5yH08o
F4tPrEXiWepFYEebM2Mf85IvuC3FKw1mBPz1Q8i9eepHZLjBZIqnCDneipAg8yHRSCywklerP/Ax
OlozqCj8KJNTn5sQBsXUmV/BnIF7JVyhLezsAAS8RjERa8Jxwhb8BgqvInQuHpFzT5y4TqBMoK7Y
Cxorr95H9POHOKheMOqUV2X/muVsXHlph8OPXR/o6kNi9znZeE615rKSLvk22KW3T2X4BTte/xDC
enWYT/+qFoZOP796Tnyc5mjteSRw9poWvhhgWVfoeh37LiJLiUoAlHLRfHhsDkVkUKXv0aZ8hGX2
i1pnZSbZR5Olr6UbnXi8d0Uz7xncNOtEW9fBdfctwYPEwFwSpnlTyLTCqcUBxdRWlpIx/Ul50BOJ
xb41BoidCpxZJkvqA6GmtTHgqLYLcShqXsCM96JFH9mRT+SjdRal8eVLA7Vv+aTj5pc1Q8xjjsi/
3aWgVBCWjkHgrfwaMxSszAbQ44x/vqHk7LZg1c6CpEBUmehKOjTBwwzZ9KMaFAT06DdSug81Om8I
UgmWrNL+mzCE77qs39k4ti5m6MCVx6pOn0El9pP/gQY3RuYXr62MvoMxBbyqHdx8AJuGn5/DOT0H
cVduRDHcDNoLa5x3TLgnk2iA6ZKN2WcmbLTD8zYq9LKq7L0d4h2aUQzK/JMpzDeo5GBMf9fKuXdl
zajLYqLefWPpu5hxjvwTLwwC6idWE2g56UcQo+L2G1QjBPDidA5/D6mDHqF0rpH0b8t/HSacXRs8
penVLaJPz6F8o+651P5CNq4sc5XzjK+TyLv3ZXpuREO1tJ/FyhknKL/Lvkqvs/wssegwXKjfs4j0
r/oFlyI4DnmjEfOswXAMlruvW31RaOIHnhodC5QxdfDbV5ya4/irGNx9CoiHIID5VSClXecRd0+R
fqRFe7CzZo3DnWZqTNZVUIef9ixIEuQgTHT1R8BEC7nwvYWLY13kEhCuTzxUmB0zxHAbbb4AkceY
mKttM3NNcsCeZLn3NwMyCxIx3DMMUZkCNdhuxinZItkMMX2A45dyTewtVbGbIk/Wx96MnsNIvkCu
3FR1R1HDhwHoh+FY+umkhIXxm0qdPyLseq6z+n0gnMQI9Lc1eT8yPvx1khunTrqc2Gl02uo21sap
51J11R/AKunLBa29ov+08G32kEViq7/2+W62uec0iaGVsfUGOlLNYlPjIWBkbnJ8DJGdkC9kT78l
/0c/cG1y4e0A4x8LkhCW79VMsraK1/JhYthXTSdAKldTZSw8Hj25liFbJMQB+iInOfVzo5rhMuM6
iXD/tSWVYhc/EQO/FTrZNl53yTvn6gvvvs3r04JgrJlgR2ZEvjXvNV9ARgbChyohrcM5WK1HWtXN
4XlWaiY/rFgr3mju+qfe4V8ecghognft0+/AJtUfjDS4xcSuFcOlwryygmCPVGcs2U3CQ5iTdUXg
ylpn3rEhtoq2dsVhHWVN8ta22bPvprS7R+RD1XsA1WOTG9lzUTjXpHApZtul16/0cxdwcXzLYHpt
ylsdczgZyS2gx+uRm7TFqUx0NQxJOi7eMfE4gxUArNT4CTCYrA6EkGXJz0Slla579ysghqScueyC
5MlJkdORn50FTeHXKE0srhWJqygoWiRh6WEKAb2IUdzXZfs+NclvD7TT1nHy19FMH+in7fEMM7Bm
Rv/blh2ZB/2l4sITRfR7caytmJ9tTD8+tjVvGTnAOTSgm5i1u7EI+usiRgBV/ihV+Nl8ou1nsmFw
YNSn0Ig+g1HdR0RAw/J7tTBWBaRC1PYPhno7OBCvrV5UCPpUdSSyB/bVUcYW19y2EtynSAQ/Udow
xQ77y12BnouztXNKyV4rLWMb58sHKqYn2g0AT9Jz33v3nZ8/17Z7ZT981oE6dl23S5EA5zNrGiJE
hTej5p4eES+v4rZ6900yhkwSeX8XKL7bmUOBa5wmfAwZN3NqEu4pcGpwurCvyvVIUERMD5Pqh1Sv
1ZuV62NWcOQY0KRsKFegPibRd9qN+14AJ1PimEIOq6fyPZ6HV7eW92OKbtjnnD4qhEcxNiqHkyTS
r1dJQ6FCqrZcjJZG6AiEps6gdI1xXVLLiW3dzs9zkz+DpjtEhWQT4RHP/S1inK++5e6dRlRWFdFb
Y7+uZHRpY8wevcHEPoo+6fIS+LOokpgGh194Q6AfA8aiN+/d/Gy4863m2DtsaZ5PKomBikY47GvC
6s/GbZrc+2IokDR7u6oxtmnk7X8GdQyTF78ErQiVzK9FgTHM947LLVvYwec0g2rWbJeL/wqu5bqs
5H3peMcyULeodvfL9h357QUyzmHI7StrPPWAYsUkOynT3YbEq0cro3Fr8lJRkMO8dPaTai/ekIUr
t2adH4PpjXKYZxJR3tA1UBCd75wUOyMDXO9gputz+RTZ8yNqdlgxmUqZCold3iJ9Y/KLAhIakjgI
nAxroZaF2o1Iq6ePuHLp79DJ4oBlASTEgBmYpAsBp65j7+Zh0MNc6UuKJ9BcDXYpNK9I5MYmOzRx
sheF3zz2/SEKwFYlZTmsDciAG+wJQGno6hBqaeOPwv49LF5fqrJf/3++/H/G77D/3XwZolvR/8qj
fyJ48DN/Hy9b3t+8ZQysFHlzC7rif82XHQbPjgnFQyOOFX+dL3t/U1Jqy/SQKBObInm1/zlfFn9z
bcsDfCGYSGuc/P+p+bKQ/0ygsB3btC1X8eaERqC+zJ+/fj6RYwN6w/pvekT9Rn4NNZMENO5zZotp
xe5AOta7xbQXplO/nvp0IPYZHtPUuNhw4rZ+qI1kZFuaNEA99pMkctYRwddx7fuHVCd3SXsvhzA+
u621U3VjrSMbAWQtu70E7IdIeRulVooqgsMElP4ZRrJRbLoeERCJEoe0RiaZZmO1gmoJ3jNmjMdW
2hgUMl0oprs8AjjXFo+ZzwRBkmO57h1qaKaHVAWx6WIrikK8WvydB/bapRe3GQVTKNZ65h8KJkG+
HB9zHSxC8wcP8+wUOWITWcg2QDtLilPytjkOMvEhrSnu7K1fqZ0kPJw2AY5ZpIoYfVPciayxGoLP
GiXBG0ZGSkRiE4O+PUSh+DWUTbYoeshS1d1uMjGqGj3ec4fGWYMVfUXG5iGL7GhbzQXkRqdyt47n
j6s6EdUuDwl+auNjaDdqOwR4AbCOh0hkViogUbijimh6YiXLjkxgE/d7BwIWm1Z1IRf3yShKwQo1
EX0xP9S4k/FBAGDwHD6L2YoPWvqKIye5pa0F+he4GnJf6uWEpNEdp7ECjnA3b9uQdt840BzlxLKa
XWJPkGQjLcs55hYBx9nBE/y8g9nQnJutk5Je443ivYrDvbawK1VsU1Zf/0D6PW+YUN5GFbHiJQpv
+GD8so3gzWjzX/kQEjjntxAeRLWx8cOs6IIy9k+aW01wD+AX4NaSX9NqGy4F2nok/tZGoU9E8dPf
96BU98ssqTGQs6LBdMiU8IdNmgOuJ/bowK+YAgWpwXi0HYMpRHm70nlFgE1/IC7X5hTwlqf6zRu3
ZY9j1lwOqBHnu8GKHLRVcX0Ma7IkycDdwGcBDZAXRC+LpcxtfpBYoS3E/AUpU9s48giSbNVFLhP3
qSUvxO9sHhT/vS0HdeLEI+/mlJNlHddgPFyTxNqUYEF2uYhcYk03DX0moyj/klq9JhBpvqRtA3w5
HNu1LtW9byP46kOaIcUsnnIUn5xzCM0pPLmJm6mnP13u0Nox3t+PsfeU2Wxv6LOTbW9SBXIvoo+y
ZiwcDs2dNJ8+OmssTuFU7rn9X40seejMAT93Rur2PLIt9hSgYADq3TTar23QolrIiRcMjOzkOzTj
4zGLiRPbWsL5GHMqiFZlLxHJPYpYqlVbCOo2b96UiJQPNqxCgrcbcz1WKRx4VhKGgYDnaaxVBjc8
EpYfzF07kFujSSOk3/dQPIgFo5XkDzjdWxBAcHHEBjGevUG5UUJPLXfStr4IsGFmquGMNMz6nVmd
U1QIpnIadKNTy1TU3gyBvkIcxtFtIXQbs+SW2HZ1GpNu2vQxooqm58geYVOtIk7ylrbs7VjQ7Re0
k3x1H/SRv2qwNzGl4n506zIm3yYG5sFYCir9TlToKlJYNJb1NbDI71uvPqSZjVJG8Ax2U9eu7Sra
TjFPregJKeGItsFfxfM9yI7KVRH/m4DxJGJlxbnhzgy9dzdMqJ9zJAQNPdRhIADKp7DBpWlu6SYk
DVaignCEBiJzGnJhEskhqZ8A+PmeRnY8A/loEcKN0j4ybmJ1RQMt0oyWMq3KtYQNSouH07YoUsww
2fdo4mty5VTvK1ygipgkdPfUN6TtUIo7WGqmBmkQ9iJYRcqjCcMyU/vGVQbRW1tchLLzfaKaL1Dm
70WEflUiP/Az4y4VtvkU5JaiSzkf5sz8ivV8w9x2/LNUAgIV/N78bm4DhXrrYHYlT7p/pjUbbCML
khNstDv4O+Y6V59d7xE76JHa5k0RSJU3zI/tLg3DQxlijvTp2LRkbYLtE/FW0rReEyCBjDyOPp2+
+SZcCYGJb9KuM1AR1/3aP1VGsLGt9NrNaII7SeJyICeeZBMakjsiBAV+94jlZa/QG9FHXfOk3qQa
iHxgLqHv/KR5XnqdcHkQdsTJt2adBumOI7yuBcm7qIBMd9h7+Vc+E+sibIpkw2cV0wkdlIYoMKQ5
UNNWie1iRClBF6dBj/YA0iONKqJy2fOGzgPWEPIA1ibUnbLdu4iL135pfi+vYS+6U/dIRg9+VhMg
yNAa5X1mYGNBtrRH6eJjNiivIuPQHAZTdCc6tDClth4l83p8PzTDrcBd2zU+GMBVt4yUKx52l1+F
buem8XUCUra4kX60bRmwrOcZv3OZEzGfQWQNiE5iU2vXlS2IVQJrxojBvVSt+lw0+4/guqwuOaVd
YfJkpg8KWeumCDOGLP4rRcK+lTomc4azfWwyZhrsaD9HAIti+oo8pZyrahyvzXWuB9B2A8++355L
K0P60M8fnIpIiR3jH0bpoU1D02OH9S5AvlDh2yQCE205mlTm9mLhrlo9tBUsOTpESlOr+4zImm23
SfaF4U9r20WaFo9iA5l4AVIjLPezktgkJpZBGDdwgIL7KUV8b+HqHZPpmbSR96zF6hkyzNVjRloe
6VmSjuYay3m6CVJ5L03F49cRkyWY6a2KhGMayDmojT54AivpWs4lzE7xf0/YyRsL00e0BPlNPv8+
su/OTXraJNMlL0m1R5TspVjB/AGfQm93m9jGsGxO8q6ZcQ13kBDV6E9nUjtJPuy2bowzkRNEhua8
5M5y5mEDI5cYu5T5DXY3Rrje8KN1QqYFnse+nUqSIAOssPTjVyPLMTYs6GWxl2WPkRTeymjxphTz
Ni5VjBGhO9g00rC6Ol9hv+ATCuTngaXgQLTXhWNSyOZmEdK+IuqKRgUaXnJheRWFAlw0THVoW6fm
qFd6RM5RcnrvIJltZJnGCDtoWCidQ/lBSahchNdOUhhPLZzZIDLwg8AF+eFztEZ+Bc+M0N5VklZk
VMyccEmIdk6TDBhGNRytLJewl5HIEKAJ1WacQTuJGTcQvXs/srD2NIi3ZoQgXWu95Klg9VP6Q+Cs
WI82ZnMLNBZJ1PUj6i5IQz1+mJJu025sRMB8meHoCK4O9zczsQRmut3ig9Be8qt0VMhxkTmlb1eb
hAbnRhk03hecITNqJyDZyT9BFNM78OiQW5eMRtvqgH7ZgsAIl3nioQXZvLi3CP/A7xK2kjwv+TT5
+knI4DaF83hfwwwCQ2IbmyRBIeiapguT8+hMMWXaTExLJQpMQlC6ehCqCCoOoOunfTN0mgYAWYCi
TChV1XzgJ7sVLTjegje+SDLMj/US8UlsWWaAQYWDRWkOHYUSs1pSpgm5T6h+4wgztBnkX0WLwr0P
/ZEt1rBY4j3aT0mCsGnsGK9HID/gNv2GQFmyVn9Vs2C4HUyEaGTWppbD1aipxc0ZR5QbU1Ny7N8T
QhSc6WebNPblTEA82eBdlB8y/k+nhTdckZOJhnA61wGiCQk/YOUNNKdCpfR67JZpdwC7Bi/wqmxK
EjUnh9zyHhezaRFf4PV6k/v+ZxrQHRsIFmzJB4C0/RxpZoOhEDvK8WxtLildae7DT4MFOyCgw9Pw
DsyMRX4O32038ve6T15Ztu8zc7rQtHyKZFtdRLX1Q6ol8h0oOsy4ZuL8EGBxTY0hekJHFrwEFo74
0OJeIO0UPhPxnS6kMfhCXAJQtyudIFYvOnVUAYBhu9bmfc1jIPS9g5Xu2PQI8ape/04yPF4kTbxV
qOViE5aLdhhvkP/URovuuMb6Hhd0H2tcIElbicd90lLiaQPV0dQnH86AGQRvQEu4xPAzjbpzoCD2
TDMMbdaUqyDWrAOdsDYMTEVRuysqPlitZ3NLQwRZJnyobo5vbme+dh2ApWFwn4JYPaDbOoYpZAwL
Xf0674puremYuanK0aJRBXIu28PP/ujgqeSD5S3LK9yWThyykIfaKu6METcNDt0JYSBCRvGWjtF2
wAIMr42RWdFT4RGPsqOWYN1LGsgNZgGyxaWUCSqBtmDqN0QyhmdnpPfFIofIztV7GMx3vkORaKun
ufH2Pt3VLVQjaMtRdsFQXDx6Mtx2leR5AtuxrkpeO6wpFEb90hFRrytQrIi74a8R29CrINhAwyAB
jQzqA6P4+2WOy6ViT5hI8NqOjpXAQRnoklUUMIUzfvuwvi4hjxGxLV8h48iDzSd8TkVyKPnZnmXk
kDR4AVl17JNtxDtPB9UdqSnG1qixhTc9osmFAcfxTq+MsZjObUx2bxcP9CGxc6MgmblnRzhQjiYE
yYdYjgnxCKBlnTvYpwnguZKyS6/UvjnWj7qim947Oj10ugdEQia87ir7MNLNVCQ0PoU92d6WgbOx
ML6nPIfGKYxNhz2aLiSD9HAO3VU9Kr0kYfzwK0hSrSJyU88K9ICZD9u0DU6Nl9QAt4tdWmGI9Cs6
aoZpnsEDaULQ0GG2UXSwKvAhZKuFuIxDzrFj/KQj+sZ1gBYlrJpTr6PjWJbnMNXPMg5SeH/2zxDn
0nFkaMZ2uex/OQlPtMpHicrNn5A05OaaRZ0MYrul2wv4T8i82ocqpYGxtEwj9zmIfQXzHmAGVj7W
Nskh19aEthUG3rCWgrqr22NgJ91jQv7vSphhuAPpT5bgfoIncxGTpG6vLJdwKGKmaMEeqa7xBWMA
tpcVuOl/EW9oAXQYzqjL9rXLs57aoXm3kBcsxTnW6p5EZzSHYUJ8B2TqiAQAQ6jQRM8cuATyZISm
vdEySPaRy8y+iVuingp1MCbEy3SuONhlptj2zfQ9d2W9ScghmB0KO7ds3E2G7hl3E61RM9/6tfGz
asgZlcMTByEgWoW8Y3MjhMI/eiZOIy9Vux5fLq/C0x4W0RaIg7fOjHra5K76GsyvLnLrve2EV6tv
AC85T6YD5Blb54xkmfkpy0/lcBT0u8InonjbDjPWomixlGlzoi0iux0gwJC+CTFQ9dR5dxbKhSyh
+KO1FDedcc6R2MYtO4xp28V+RAN01w4RWuYYuHKiIIcYtMm2DaKOS+Bjs1/sqqiBOHopPOsMUik4
ETGt67pjbB1zdMe5zdR4vLNxq6H4ZPwy2JyuVF/eOenwe8TCtK2h0d2B9pEUP6B16Pr4JKC8Z65a
VUWS31d1dSpJ4xNzvCF5aVtO6hdOXn8Xxuaw9qcUVlPHh8qsv0DR/KByJCa85001UZ8Y9rDYe+uv
TI/X2v+FaeRLIccf65gGl8VIFpcyynZWave9qxl31g49PRirPvMnNpwtAnoWF6JJtlZhLsH31oHk
lAnAxVeyuPTi1sD9yHgFlBR+NVJthzz9BiddsrXHSz1SbCunPQ1D3+Ct7O5tYxlgJm7AfgNkQdg7
dPpkcmY0yA080JGDx7MwE+cgLVKYW+O9ychgl0duIN2z0xMXghCYIzh9w585Id6WmcH9B7ayh8rG
neARfDf54hqUYPlKHf3MjPRxNO1554Qpcaak0h9wmaRnAg/3IXOdKQMFAZArp4ZHEkqnBJPyoKnN
3REZLrP1yZijLQEpjCVrY2D7GAg4aOqtoLnPkXIzBqi6pvQx8HS1M6ou3o1i2iSkhKx1MbkPb4ny
3+agizcdcI7dbLbjvsiXB5w1y5j8/pCVRKryQZ/r1ntAARedFo11klhPHFcFr/lpK8CYIFXRIAXH
0S5P+MnfgH6LErQctEQK+Z/UURqBJzLWFJMpSQUXChyEvExZfAaHnW3eGZH5WnrOocupAhHZEz/t
+bt26XVG+Ye0TNYmrJRJTjJ6qN7LiqC+ChsKcbH+YcQmsw173KrdIB9Cg9xWkdOBFbSZ5pIpmh6B
5Y/43iCbyULdD3Vorq3yFR3JY2WwgfgxE3GDZLy0ofAx2YkwA4wL53cA5WmPTyR3w4JT18AdHiaZ
HQgJDm1zI+bjTMvoyNVY/HSHxkqRDMKmNOrgPSl5qpKT7Oh0WORtMpDHWeIWLU54WCB1Z0M7YQk0
aKfmVrAdiT+lM/Hk1c47TmJ4fM5vZSOQdxjjImFuRHTvVsEzCkjOaOG1TgMLGnDyLhexYNDjbSzS
6NHsI/VQ3c0aO60c50evS6iifBCr41R85CxYZ5G5qNSg26aIqGj3w6NAK3iqyu6nCddCJi13LQ8c
ez1rJNf505LenefZlKfiu5PBz3Cc2QG97knzCO3DoO/WikDZpXbYAxFComyP/lEymTUDr9rzbHLG
le3FdDN6NLm8ds7iHAl9ZFaFcxvy9iUsyWAJSXYhEMPcZpMN/LFuyRYnmAC6RvG7HuW7MsqHntX9
gnYZgkiEbCv6YjSqSO0qf80kDHGjTcaBeNGMQ3sGYjuLbqkhqLxFuesrEpTgUQJvpduaWw5h99zf
JLPyUIY22NEwylcoWn56Hmc0f36ZDAJZ8IA/9xXC6+kUagcjUY+w0kE90yJqJdAuQOJXwTZ1FY03
HLCHWL/QVQ02Es40Ps9qFxJyuzJEWa6NYNr7Rvlj6jIMXbC2Wn+ATys7OmARyj76QgPXZIlwnNoJ
4Ff8VBqY2Id5trdg51ZkgAK99Hn10YHaM9b04ADF7Msivlk9Fwz8hlE5BemFYE9i/wEhNISPnA6i
Kh9zZf4o0u6zW7SwYB9Qyy+HYdOat33b3DgBIdMbMdH8aXPpKDz01OlouGlJal1WdM8XCY2FE67+
Tsnt3misKyvtcTVGZ/hO0pMMY7gKcxnuk7TbBTKet7WRPYIKIBVLA9dgvrRpIq/Fi5C8lZb30vCx
QstC4DwkA4mIzguNwXQ9a07tAEAOcRytBUSivQv4hoTRjdUZtyQkDmXUZ6eT7U3jQSZWd0C2V7WS
fg1tTs54LWA83V9ptJ+CfNF/ZJB1Yi9BN4BWSJJwoQ3cS/MgUZEm28zqsNYFX4LIlsrrn30pDHhQ
1htWNvTdM1qFDAQM9QyNi9BLub1snmuIpE9pKQ4lB+vVoJAO9ZSGEeZqz+aZiMxpgs893nyTvojh
QbAqC/EBDpPmbtMcc9JRt1a1WOrNd6K4xi07MyePLjv1VVdf0tCh58vzWTO54j6uGXewAwDWnLed
hcJh4nywYXbFvYEcxxDQejLlAH+FIIuzmxmug6s9rt13s3PBMi3unoTdBBjAT1rYTH9AEHrTVBNI
TA+hMuM/iyvdQoNV3Cvuzc5+GIDAbhubVAaKWCz7I78ZE+rL6KJwE1FrrrltOxr4WBORgUd3aTyZ
G60yQrLBDeZ28637IjnTz5U0YKs3RfXyfzO04f8lT7H7b2e+T7+ivPgvL3n0/R9NxctP/WPq+zcM
uywDeoH7exD/GKv+3VVsqL95juksdmNpO55jK+IN/uEr9kzMw0x+Tcu1PBqg3l/mvvpvjBbwFzrs
DLiA/5Nz3yVX4O8RHcfv//5fhSswNrskRFi8N+XaHm7ov059TRwtnlcCiqbd+lsAF2qx0V3Jjdna
1soXrTzbz3+Sdf58GU0YSIuy+T632wEOWjicUBGJ1z9dc3/u9n+ZoP/DBv1X27MtvH95f8vAnMsm
Kf8cx+FC/PX9JTxptE3QUIRl3x49Bq1r9Cb3f7IBpxLZue80/v7PH/98KdhyEZYb79VgYWiNaoOG
PEbWqowEiAdAkH8yq5l0mEj6S4gR9lxuYjOZPzKdXFlo9pnR12c+t+xWT0gsORTmR8JmHwIxfgVD
Q7XqNeIUeyYQw8wZ4B1lkNgcg1yESgz7bpHFNH6MLyVvCkbn7uefrGeFXboHF2cHMKkyG+Vf6+Yh
akwDutPcZq9IoR+9GiUfcz2LvK4JsPLYeSTt1iW2pDJL7jj1G0dF/3ctwjB5qCLsv4rE8yT2ok96
q/SbK+ncyYH3rQPxahGy/ow0ZUMfs7+LvFxvaAglrxwPlrY3NX/ZIrN3aIfTORqiczOgdBsmWK6i
49z3j9+tZsorxYCqNk67D6bSrL/e+xRFwcntarbSztNX3QccsHuYRXTvPkk+XAl0hr9cz/oN6h8v
+eKNnof2GILV2pXKegwkM1MYcTmHcCe7ZZClbtNW9z7IugmnHuUZ0kaviI6zB6M6GIKnosoHPoTg
KdQAva3QDg9e691S8uavFXnCa8q99GwXZc6AIFd7FDHbHmXBvgvN8bHNjPFxNJbRdFU8ZGzfTE4j
6+bQODyldonLY/lj4qEvp9msH+zes188GNQPGD7+/qfONKZzaGJCn4ITIJUMDn6hh3Uwdsw2Nrm0
BJ9sVIZ3iZ0fwRVuPIV0PW5mAmvdvMIAcqcTNd9Dumge/nzJ535YDyRyjE0wMB1iJTmVLcbOjDLz
AjLPWTFCmN7TubU3RpmwKwjal9KSN3ccGkBm0/iYoCLHR1Ix7RvVBcJs8zAt0GC0z+JoBOWv1lLz
MiHKF/43rTTV+NG3VWZHvzXVO/THbFv76QaGkHy2bPc5oWP3UBJbhhJ8MqvmzMczn5aS2sB2lC2M
Kb4ZclQQiD4QMjAE6q2Os1lvC+Ou9Z1bp2IsNkzbGTJV3pWTw/Q18Q2JmPMP2HcbbJNIB5rWfKpd
lpLIBZHRlBheMSIUyS6WZrMbk0hey36LqL26Rm4rr14Wp5dS5JegMtpHm+T4izsVMOmZ+MH2sp8I
0QWfs3x2AOu+vehlNjP/bC5/kfMXMVSWo+6ae1WW8s4Bf9+0rnnuli86H/Hk01HfOBYjSR9j9x41
y7QpJLncbVenP+OeQ2lfVzcOPXfQnyvI+6b5MraLH8KI459FUT0GaRZ+/m8Ww39dC6VetgyHgbkj
bfuf1mqUzZM3yQGuqeX3MGSG4hyEDIUMR17c8SGRUfzg27Z4CfonZsfGK+ObNxJTq73FyHLWDxXJ
Aw8BNc3Sprf3ccyAhaNu+sW84zlhIP+iKJwxVCRHf2T8UBXDeJEMlv79L4Ko6F9WdaWZ3LD7KUsi
Y/qnVX2OvKQbTMoiEHkZcNX4NDoGrLnIYsLhm86eocN8rkVsPdJX9HaDrIju6s3gMnuFvg9CqtXQ
6+OXAPk29LjY3oaN/5g4UwCcBqCzj4plC6ULd3+bxse41epQ09LCEcqIZIhy5+nPd1YMLiLWm7Yz
9J6IPPslZEsGToPZggTVtaH86SMHDFXb6KebrpyZNKiPlBVY4l6+/vliGh55J5WvV2GTRRdIV/o6
GNNXlqf2e81aaprxjzyMrB9WyXzUKUsDbqYXv48RSMRI4lmPh4c+oTWqw1y/0t5GNmq17irEuLya
WUfXxKp0r0NpsXVETEJNmX72scoeZW5mxwYJPOTA11radx0gk7d0aOYNNix1AZDk5Sb4x5GFdG0v
dW7MfCgc2iIhaDg8RcqXByJdl21GtZIRI3jZ1B2Yd/R0DS9+spvjeAm3QflFNFL2oFSyr0vbpRT1
7XNLm3WnOXNdZ2cA0R8hTuklVDjX7KYTGH4LbBwDs9xIQU5DEDGsuyrv7E/6dd06loa7yTmHbicL
x1seRdnjsHxHiDu7ADCGS+WSkBMoFeBzI1K7GmhRhtbIPewZyWMIxIfgDyV3QZ2X95gn+Y42ulPp
Q59BCO9Nv4GxULLWpg8AoetXxsfHiUbgkyOhxQ0u3bVVlLk7o3WsW+yE5BqggzoMCjY65CW9sw06
07pjhgCh9FEJt6TpxQx2Zlz1758M9z8mWi3lGJWOgzzQtXjE1T+XY13lGaXTMApp8ZiHvsDDMhnq
PNc9rfVoHuiAEj9HgDma9WKJWWZu56qmZzLHGCTG4bcsxP+DsvPakRxJtu0XEaBwqtfQWqWuF6Ik
tSad4uvPImtw73TWQRfODIaI6Cr0ZEaQ7uZme68dvweG+WGZRrhQveoDqrd4I/EV4ZrfvwhvQONW
iwVfGnhr/WDrZv9Fz8hwtUiIxmAinkwZV9uusKwNoJklnHeOtRpPjzM06Z7S467r/njyDR1Ys7Q+
vMK6mtIJdky7w8O/fyTGH2sFBTAhZqxbiBIn5eQ/K8BetXAul7hS0qTZ5XodfIDy3AxFp57G0TO2
YaMzu9DAWkboFhOcIkeVGeyqLVGzDxoGfbUtAQyq2HcA4ewRjmnH2ARIo1Jl3xna0ZM2u+w7O+O2
DJANsbmVKIRUmvy52PUYSc9h3Mu1J+vJiuCQAlUZ6knP2KbNxjv6rtLubb9ilKHF6FMKxTg0geWc
/v2T+I34+UexbqmGRtAaGWsC/KLz6aOQNJY6K8ryJRukYuADj0b5XKLmXlP2yU2Xx+aFKd2HEzeE
h6Q1N7xjtNvKHW49CS+rufTNpO3u5reOXg7EfClQJH0NbQ9V474o8+bRV/5Z92vwfY2mvFpe0qA6
UTiRTm+9omCgrb/SphSnLg8Z7I+Fu/I8wdkhsDkrQ96C8WxNB96EXDFCCOYLYZ9fUT5wv9nehg4B
DB+0ZA8/VsTFMBvjRVAJplWz4ShVfHja8LPVLDIN0RrhZzFslF80A3uSKE7DEOuguzxxcZTtXOs0
lfKDqI1hN6/IBLj4m75z81UsvZ9lgZRqrVlFuFcsPK7zJVP6cSMpBnHXECjqMBTZxEGe07pd617w
lNJW/WWozNysWvtRFNYdCiL+gCj5QOlS0kQYtNMY9GBHnCzetzTAllKG2TFVGetkhps+UoZbpdO5
j1FDOabSbuJkzrBC2queqv8RRW2ykbC0F74WhEdZ2kCCVGreWgoFha3f+idXZ27YdYF4JWgYiyKC
xzs5TfpGpJh5izFONqFt3KLal8+DTf5my5gzHNIaNkeL/TxKdgnak7XdqACBAT+uQva7q057dItX
jx7K9Fbrx3VcqNpVhXSN9Y2EIKMrT6417G1bAbjQ4GSI1LWJYgLhaKCxLs0/o51WfMVMOIht73BX
tKb6MQC2Xfk474/M5Wlh5/SuhOuTNweo9vdya1EnC/88XyLc5F4AMIZo5Wbv9OBeNMocSnSnOWgZ
aWHTpniTrfduxMOrakbVq+oH15TMhA8TwIM0UUk1xbUqm/w5NPkKusmYXNT1d4WAkffQL4lOSqyn
Nqu/aIGdrQkn9tA6TjfX/F7WzpW1uFno8+/nmD2ixekm1ArxSAvaSlaV23d7gJPijcChp8v8ir0Q
G+4IMLGe3GKOg6zYhc+qkb+2JmCJSKQeEq/BqPFsytzfEAIgUd1hcPYbR8Up5BYIkSYGDKDnsoyr
NxNIr6r4P6PRPuild3eHQr3C2IuvVc6ZvO09EKXTntVyH++HGPi29BXBWBOCDwYdcWmDEMdxMhWy
A2MrMqfGGoEFPkLRNPEuRAyzVXNw/KZ+BVSJ+dHN1dvvbyYOywrCoxcfIx/lYVJg8nIa30UJA9kO
U2dxC3RF3SFPex3sElkxJxbfUbvXrC5xfHM3WQeNc+qx8mhGhwS4rTPyj1fzW2tKBZIxAzNShlEi
a8TyaXmkHJB5aKc6Mty1lZF9qIYDy60Z92cNMsnCUl60D4LyIIZkGdDhaPnvK+uf266lTm0WalFa
KqbqfqpHSbqT/A9XzCi1/oHMaCmU1rmMLq1n2IXfIhPagaXl7tXDxLpCpskNYhQYvDm7rOPa4wBT
ivwhvGoh9NT+YVJ2LrQqveDmLXE9Adue04cNrJNzOL2pWtgA1fYed+ZuPqqEJVzuRmlKyLnWl8QM
g30dI/1f2Em3kUgLFsnBmmrOqGcSqoBCXJsit8+1O9jnwUMT8JcP5Y/jBh+KRu2uUYfYtm19Stes
47Lx9IqqsUZyi8rarqcMuPoYjq44DN5tmNaw3gtALbl5xxgce3ntBvpes8zgntT9oYzI9GUiumiT
JLwLsrHNTDVe5j/nM9x1aXOg6nK2Voz7ZWA3ts361sWlfyaEGr3ENlYsuSXXYcIm25VyQXg3Ibtq
zwhulap652Jk3tiUEIP8KP0eetbNjNQUsBn+rMgwLk1qFkdomulRL4JxWzM32v/752T80zhBzWap
NrWJKXSKFN383KJigqbqxvQ5BbaufsN9U7AOMo/i8B4+ElUCPfGp3d1eXNJBK9h70esMXdLfirBY
u8SvLVzcSEeDf89LaDHO6ExjMtMzvy6r+iql9qt3IguxMEOQLkL0zUbsb0RWRMdEaS1mV9RmreBR
9Z002AE86Iy0fhld33ih/+9QIqwBdELCD1r5lMS9w/bV9XskPn852n2iFP7+MBx6mSpRnhYdyk83
jSTIOtZsmiKmtIxN3vT5CWsIm2ii8QVzMYS5GttSeZNO8UN1PDoFhjMc55ztyklAsDkuPCYcYmT7
rIlGMhaV6xmr1DKbs4+xOOgKuC5WigZY6Zu/FODaRHn8Z0PUUl0mSFTgdFh1e3Lc/HfDUUvQYlnV
dOKDSfOb1vAb2dDV4XF+9f8vpmREJAvDFDsAKuaiMfsVgTK4IjNR3ZFlik0lcVwwuISNRCd/PY9q
dL7VA1DFW6/15pNh/LCssnrMb6TTjkvheTVCGf7MGhhOGMxUcYZo+R7RAzUAzYGjH1Zgt2py1J0E
kyAmGuIhKBlPRdBfbKf2T2kTKt5CeAqWCedDOmO4m4uELCBfkPF2soKvEDz6mCX5EE8yH1QTr6jK
oCr2C7UOwL6lCRMkcOPvrU20oaGHw91QJu9F46LYQuKzSQuX40jvLzsfHJQctPdx7NibnF7fSaWF
RNJfy9bHpMN2x7xffJ0rH9+D3RTu56LIKG2854bSrrXOqR+iS78NZTQcrU5fp1MkLBmiw3G++NSe
TLb1/l72qHzSDhdNPrFla6NNnzV8u11vbxU9FC48ihzsc4EuwZxkZWy0JCZFzYC1V4FIMkGUiUNc
/m40OYFYBjrNOZXMGtJeArb8bBS0IGm5vWD8Dvc4cV3m17SQ4C2H+8okymVety2c2luLOB29Bu+s
CFW559wNSw/o3XtpDV8MOqs7vZ3SJKMgHA6pFlXn+dJ1jbfpU0wxdZmDahgChDlwb7qF1lKaj4n4
buRoW5acwJHuRla7wa61tMcEZ4DENMldlO6pPKGYmQM0YGEX/SnFL8MhTj1S99vn0CiRFI0J862o
jXduUvPw2wboXweVgGoo9UNPmzWa3Za4KUb6f1kdIaB+ep6saVZhmmIyshmfF4SRu7K1VTb7ejSh
GBb6zhWtQnyOGzyZRcLFvSPzWgvFzrGi0Lk9kmuXXyjZ48PY13A4ppVdTMsJPULoUkzqV7Is1BWK
8ezCrk44sPbi4L59yNJ6jaU7fCly9PxBDyWV3KBtUUTJA+bgBqXWegBpRa6T6BaJhuIkzKHjYfkY
jv/+i+vTQvHPw5oF+pVNgemOCbF12l7/y0/nKVkcQyMBQR01+M9wenP9vcL5P2FDZ8/Mx7trPrZH
Ne/7VaZ6PAIeZ9PUyt/gnWdH6AdfpBP1tzJT9UcL7ktLB3sxide2894fhK59bi3917//7OLPRdDV
+Nn50oRj8p9PP3undIFS1GAVu378OohGqRcx6SFyCuxQLDxBqrnqw4AhaOx5d0JmsSgHHeC/MKHZ
GJL146F4RSugNhsEqcEZcdLzfAMgiDO5iTv1kDD5Psyv9EwM28BN0DXMTed+kMPVtZIHkWXhnczn
V6WDAV/VgfUG15UDdnULard4HYjJiOZPVwmha48lUWeStJAdyYS/dNCK16x/H5hvrdm6a2RoTX1U
p1d6E3ebf//MjOkz+ef3ze2tGVQAmk719rmGlBNMYdDjZGof+PEhDLzxYAj1LVb8eqdakbXK4aLc
51fkak/5FgB2tGRYe3ZnvhoU4hfbBzvgyO6Xo3UfWdN7l5RK/zIU0EzdgsozaRLzKVHUjahrvMJG
Fa0olZuNkg41EpFqoxHJ+qOsCXsqjEBs9ADZMMtkddOstDoXebbpjAjh4OAZ8d/6E5ND9PMnQDy9
sBxbdy1T+3zX+IVNLIFEP0YRj2sBgJpU6oDpjraM0B/DEjfiTd+axlknIO6suW6ydR3OJciI3NMQ
Ru9zow4Tmzg3OYUQGsx2a4bxxfQq6Or/7xIrYXRER/X679+h9UevyVYBxFDMCTrhrvv5vidLXjap
6JKlmUgqkSp03vugD++9Zn44moZsTqUxCObgUWcyf0QFMSx538A/jPIHeTIYF9KwJjNlwv9l6ckB
p0WcAO4Ij7y2B8Mla2UNUgDCVxUgCkm+nKcOXVzguNC8bwrE+1NrN/kBguUxMt3oqS+9r6bk2KDR
tA56oz7ZWbAlZzVFHl1rh0C36sfgqs815FoLabvu1vYHxmETxiaBTqlsmF+KAjkmSyFxP6TyzHVW
zeHGj1XzCQiChyiuLFa/l6qGGD4aXPFpvtgJgri+rhp8Jrqym5/iwe2LD7KG3tHPdNssTYMjg2QI
a4lDV46Qsr88XNofNTZfjGOo3Fh0LVXV/FSVId+JA2GR3GOmnrOmBydeYgNZ3NB9l9VIm1Ozqhcn
ML7bXf+lUwNi1kPNXxW2NN7ALmFgCFYYYP1FbFMBD1Fp7EybEkAPm7+s++YfLVyg35S+dO8Y1pj2
56cAkNqI1QmlsBbw1KHUwyiVGS/+qBWH+a1w3HzbtcxxiHrTTsJ2f5hwfDeqLIbjfGkCg+iuzH4x
0EwemiJEdBaDKeUIWV/H0keyCVeAvI0qunWI0mgIYHkDTnSOBLFp4xj/mt85ioaYG30SO6deX/Wu
di+41gAc+dq+I5BmsoXQluuuwHjF1UIQxrpFfk0MHfdc9UjLYg3TUDV9jEVOrzlJMo2JHm87S7yE
HI3OqtM0ewKm1v/+LOp/rKfT54jHSuf8qQr983qq1xTWOggObqppw05G4c/p2dyAwbmdQFSKb+HX
qTzgEl1PooXtUVyoBRVgVj/nraeAynG6MymMuzoVyn7uQkXmUcwP9wTrMHRbPCLigvb/2UZ8GvxZ
Xk7BNYOx+7//RqYmGJsz9eK/n3+jTMHEBkEOK+Bcx+O7O1b4ZdsxYLLPFBbCTgKHiTpon8Sjso7H
bvjCV71M0nsQJuG6MvA4VsWoHIxeNT/MPD86atOsTLuF9DvVpoG5af3k6T/LFwcR4Y1v9Sg+/vKr
/FHcIAy1xMQkcKF70Dz5Z3ETVKPrhTodYr2JPrA+FqReSufo4+u7qGZqL8lw9L/nBPvC81mVBMUu
kLUDaS1sHXk1H3iHTroNzdfMN0gJHHL7yhShXekKZi+lQz7vuxm/nRb95fnUxfSz/WObsjXcudxY
GKFYST6PUZksdj69hAjGqNMyuhLgA6b+g/XKrZS8ySE7tn25U5o02Ka9+1VJQnHJJHTkzqv7pfTc
6t7Z0RPtWRybkXMn7Da50W4EVYXnHBluOEUAh82jyISPQtPkMJBp2c1LNBRjrGNLfq36PtjDoYiN
7GxFO6NMISzoHvGFkautZCPDPT9TvZxPNkbbdLde6JupszHU6UkOZbXtR/WqV6V11pnonXtd+juX
8PiTEo01PnMO3QA1F1D6SHLUQtQsrUR2LS+R4fenLJbWOoOLuOzQsZ2zMj11oWZcQIzG99b3NrJW
zOdmurgx9iN8ukpUfRumH7y2JkF4FeRbKI/BKo34yeZmkBlAg+0dPVmhSqUroQYPvIPJFkDYsOZj
HSNVPvXTBaS+ipCHpgkKQRjGLE1XbBb1NdM9ZxX04uyk2KAJMEPGQOLJJlO8HO96IK/IErbVD+lb
ysnOsxAkjUGfUZY7L1dAinpEShbAqJ+B54yLoEWL4tAjirBGL8amPCmedA8eHeXfF9h5qBuH9IQM
IF81JU49kCr1FloLPGtPVXEFDsUV1xfEaK9w94Ecd6IUyTWM/NfGzfA47QwTM1CdxdH7EOf6Clcc
o9s4USEWIMz3g+yD+JhkpzNm35hum32UlXiEzngNkxG8qHDLZVw5P+eBbj4QAF5JZixaVe7GFqij
Q0KfxejTzCP3iVzG4sPxdOu1TTwsU8WQX7rNrGxpsgFontPxf87IfTf3GYNSgK0S0T2J2wASRo5y
vozXBTXJTrMS802RzauKxmTRl3a5nqsRWl3DyvFiziuu4uNZGE3j4ovIOoagq9Dp5nstzA5E3KKX
0B1MAtZlPkj+5zQJUkxeO98RD7IN5KUpxIASq39PoiY5NXXSHiNLe84TJ18pkVPR32/LXQZRYFnB
wv+ST2Me3xmNvR9jyGAY1eyF2XyLZZ1f83RKDSuzKZmrjnfzDUKYlLdEEU/qRAa0Xg2eFD/s7gaO
3M7t7lleF/G6Efm3PiN4ucba+Ky0tDekpXyRpRE8tUZegtOuH4QqUObglSf+xyFVylRlxezAx5OR
67/md46t0c9Xe5OZY6IdTbr4KMJr2lbEYB2o25WnBPBv6LrDO3Cyv/SnzKl/9s/Fa2ozctKwmf+5
Qnzqr2WuTr9QQ8KLigxqBjjPlRyt8JR3DRmtOB2YAerIQnhFqBGpPSU+gM5iyq40o/vREOxAW9K4
KSFC+XLENzN6GG/m82hr8lHkKtDxsN1PzfKTP0j/DF9xy+CYI/l03tZLB/+jDgxSaINOD2ZEYKwM
ADytIgKIVn0YLVpZfazohTWuRbrX0OCmVPw9B/8n6Tfme5AyZCdOYm+7QCoJmGqLcPgiCNbZmtbt
9+5IgnK/SZtkosozep9fJdMrhWCdv+xmf5Zs1BeM3rVpU9bszx1cJsz0HdUppW2kf7qaRz9wZs2j
B0aUhELxrbQJJAkmlVpWKW8Gtqxdjf87XzhVb5AYwPaHIztXLYfhTm+cRYvwYhhkfpsbm1kpUxgb
vn79y0/+515G9owzKyTZytT5UPpfTYZCQa9nFENC6aCDxsCIf5HwAsqMKdCksmvrYo3SeNAj+6xP
OiEaUO5/uhBZ3chd7Zofnl0TL5IFEfdBjfpfTZQNVSH9yfSv0h/tj9bCXM1paFst1bGE+ukGrhpD
UaOaIiiXtnhxdSoDJib6fX6FL71F4EIKMykOb9BmVcJAwpEY+KK+1DYEsSqKw2ONRuJSTpfBaJC2
NLa+fESqKV/RAaQPlJm7oYovUUkhok0+3qEqhxv4T0ZtGGkIDLCWk0gk0yqTUF61XRCgmN3MPs02
8z8bGw3TqOE4KzHAawkDsP5dEz/zI4BFLTly4WlgClagkeo77ydsvEtQFM7dwYDv+D3mXQ/YngjI
4nMr6AUuRtWilfLih4m8MC5g0pGywE3v5n8ubSMCeAq9EQs7/Vctdg7zQ2nLjnlgWWn7kCYVqo+w
fJNkV3QRkfQtAR9UDAgaClPgRCKpeaX4GLZ5btybp2Mi+F3Yhv7DYPCMhNyLNgJJycpNcQzWvXXt
CU8/MIUAymDjniAiGudKGt2YhJlP9ciwuukJPpiPfPqlnCrqWNFwA/rELje/1wU+7O7gELeCZXx6
gkwLDdbc6/ZTF2GexWlnM+i1ulMlLtVoKmztLHlvOfXxK0XU92mJTx8Wm7yagAZjxtgPNcwD6PjD
3xQlnx93i6O6QX9C5ZRvC/agfxavGRKKPu3A7OKiuCqyK0kDCsilG0PvYuuvpE32hwrQ+A71MYuh
b970QoqNZ2GLhvFkv9jkyAxR7ewtXcag8Jm5qpVuHSFCdqLe/K7EEz9+TO8SE5OpzIqPkTRWYSp8
fLECMMhsyZojMBIskB3+ZXbHmO7TPsHvCDuavQJNt7BsZ+p0/NfCgD5s8Hhy8KvmhbXiULIi2Yg9
z2wAH8Uy/cbTif1wFrQpbbbuSDkYY0iW+ag603gIsG6lB+k2MUlQI42CAD61kwHKJ5gbpGEab/SP
UVCoj8ID5QW1xX4IBstKFoG6obmblj3N3TqbDpnYOV09XvzWFAdJiU81l/imR+EdR0F2h2i0Ny8q
YFZpnXeqtEJ9dg0UXGJoecJ0fS1KIKELaR4t26dxgox4Ps31qcvhXxDbOwdoa1EbbAyGGeECes0C
ZnRLdotOlzCJyw9TINtzipxEZZl/RQGRIVPgr5VGFF+sxv6W9Hjw0MNXF7OOfjQ1kZx52j1gLRVr
+pnmwSrz8dq0FHYiuTvK+JSKKN7DNM2eaTg72yzRQuJp423P0f7JbFGuwXRudpqTPdttWF4Dl1mO
Ulvp3RMuqVo64OSFEY7lhs0akkxpxxtIYRHhBf4+yivna6Kp+savMyBPq17LvZ+SkFQyp7MvzlC+
eOJlbplRVDIzCPiVp1Ng2NoBwz3cRdjn6JlMz3Xalo/K5Yt2EnQ6A3C0vxzYnc8H9umWs1Bqcbiy
/xdRp58PTpvbSH46N3luzfyj9Lx+X/egtA0GPkuHFhGfoE9qtRC/cA0eVCNtjm6p5ZQLsQnBrKmv
ufSzA3pE8Go1qC/YYufOcPejphVveQW/u6li7a5Ms5YkcCzA+3RWpW1/tfrUOeqRmm01ETIdjjty
FmrTfvYCmAWiIkmgpP+/y4WW7kpw+F7PXOq3MqXoaPZl7nBoWejjVEufA3qmT1qmrYlnNF97ILjb
Std+JSWToSTJldcRjvseaSZW6UkVJfr+POpIJN0x6I5FFAWPDljAwkm08WuqttxzXfwCbAM9pxNN
zdp2qPa5UxpnNjeCWc2JSp473j1SYu+OLVxdq5p2qWoo6iEGA7I3uUHcqi/P81LMpT4wVOai5Rb5
jVI+J5ES3PqbOnrmsaLoXyYBbu1heht5YvjL4PuPCQdfOEcBS0eWp1nGH50ut+p8n3i8eBkpVXMu
9ZBYnJrEJTxUAs5D/aOxJOjOLHbnM2Rtp8reECO36pjn3lalm4oEtU33PgnBRyvWv6RjEm9Jv61O
owKsFLDnjWo4htnuZX+xltCv+DyashxhCUo+1TXpMLl/lH0aRw6lBXyGOulLaOvpsgyGCMwrF0e4
w75T+4TSII3u2PejO67I+IRS7jr/jfkfFbJn8o7mZZFYMFh7I8qWWR+1W2c68HNWMPZuZ3+f3w2a
dxrolW5JmSxo0gFgLsUTlBS/GYybUb1309fPM6rcBzd3DubVrK7FmLHd0u2em9+f2uC0N8NlxTa3
EapTPYcMiEBZwxNQtqHSyqPdDsxO4iClpqKgieJ+3Bl9zOGuUexXpGU/os6ufoHqbUL8oknkEnvR
2+amJqT9NRIhbQ/a9vydeqdbuARNwoBWSXurOmQehTF+pblo3JD8Gre0LpnXMmbeZ+XYILZvSu48
RhZzi8RHm0tsLDMvrSWlgBMOT/QIUgX/yIoCpORAIp17FBpEgtlU2ZzNjvwh8jsPFA/fkrevknCP
b8Z4g5PznOnRr7ANbz7igO9ZHd8yhpu/29c+SK60jr2HoebG1jXVtZLUAHwmqZVHZCjUyfYYaDAh
nM5BUQ7Efq24lrsVJlbLyJXDtwIjaE4r+p3SylxlwDHauPKfgWr4C/yNISgBU+zRosZrltl4hVNS
ovCBVO/E3a0bmqvStfG6aqqTomHzwImScisek1i1jiMA26dAtX+qUtwZeBGD5YSPGF/sNnSFvuwZ
Z+6CwS72eGfjfakQ7gw9YeO2ZLuP1ui+dfY02pe0DaQELa9B5L1GAUusSjLCA3cSvS3SLg4ysfKz
EtVg0xS7fdGLGuZ+Ake7sYI7w8eeLHuImB3P8IvlRv5JT50KeBRvHYpaXTP3mq4BArLAnRwaS/vP
xVDx7OOKhaJPxYBlk3QtOy9+v4XgT6tLj3JKd53sQZgduCWqK4pVbWvLpF95CspRWXScL8M7FMh4
4aKXuPhuU5H0Fta/X2Wqi20yiOV6/lN7+iuVlWWbZtpWS9U6x54Q73Cv+5UEEHHxB0PbKS7AMtmY
+aZWU3EPFcsCoBTEb0CPkwXHVvN11NybA8kesriuYnxtvbMn92Ee1692RNCb0RbEP0t/CTe5vco2
sk5MH9JVk/b5N5wiC82mf+knTb5yzWA8IjdAycoJ9zUrWL776oenAkazYv/ZV4L4UQv2pa6rjqmP
imKAUHDBxvWgdt9aFTAMzzPIhs4JFEa3SHRLZT9XpRc9W4UTPLTYrLDA5tGur1DVzG/hq9UPLXLJ
XJE2yRsJgw5/fLROrD3Nl6hKXjERFef5nYs5aqMpFkDTsnxqidc8qH4KMVHViFhuiu4SBQptwelC
DA/gq0JvDy7km10QEotAf698lqTxhuglsoKk3FVnFO3p98uWgLijTWVpcwDak669jwznOLDevKiV
qe5L0Nw8CB3dk7xfxUqhHsXUM2nSUT0WAElJolBMrl7kIqyG5LMMRm+TF7VyCRgFAb6ZIJhx6Jzn
Cw3mPiqTHTOsry7cJ+AL5S9Gmjc1K/0PMIJYJ1DtemG/I2kMOknRaZcR5dGlHQnKnvhEarTRGl2u
5VS3idLKT5XewuiW0Lw4E9C7LYYnMRkAIUFVnKpFccxJ/ji5Af2jKmEOUgmr2XKgH16MrKpZYFqE
HKhLXsZ2NGHQq3JjFPavkuhMUdbcKIS2LrKGMmPsfbwRPJJ6wBMaK8HLwNHU0JQbtC2OT/4eNVv0
QWKnG2HHSj2wm+AfD30MYVpN3DUhN6s2nBiH+ghGLsdlrBfQpbS8J4a99PKFWuCisWn+kOnCmYpv
znW8RxXDf6pf2c7sVd0ah8gn5CbrTZuVriI3Un0qwva76uKxb5x65xrQZo28CDe1Ax9CyVOiGY2v
YFXWZQVJKxXYyQFjrN1xT3jJVyIqOg6gwHNsQ6BgXqIEP2eJMW7xTX41B8CYAT3WPaY7jKWjB2Tc
BD4CQRsaDvmIScs6XdL872X+k04hh5Yizpa4MN7cSGdKUgdXslG+qglyGSX2j5JycZF01GRYO3mh
IFtPXgzfTraea98z/l3HcFBuiLK5/cv8BwEiKnEUgjj32ABO0tKNbQy5cEXpYiVjyukanEzcs0Fa
y8qJjXCNpy6GT9Rqq0LzUEA98EiyRdZQzTT0NmsPuuCyyI3ikrDGL6SrqgtLFS/ktZL5p5rjpkNj
udLrdawxnPJzUnIx0iA76gmXl1/TEj+OZZtv1gBNB5PmPQqanzyD30y5a8UVjO5dGsMGwXk8nTmm
nM9KIy1FJ/qEKIgUiZorsgQMGhzXnpCJZaFkzcpwvEPQjKfWLyNykTELDoP9GioImjJ60xUb4qo2
5RniXwg10JIn2mwT3E8asByarF5rQXIsKhRRdQExXnSmslR605y6+PBDnuxwdPZyZH8cflp1f4wr
ufFMJ9w2QfVL8+nHMqE4eXHkrYg6YQMRABU8dKOj21yZ0xoL2RivXZP6K1W0dz54tjYNLGJM01b1
iCHF2OaWNkoo4G9LV6MNYfONrqBnbcO+AePcGByuOpqBsYy+NLW/Ll0AgzBuIEEE6HQJihyyl04P
hkNi6WAOTR0YroBJjBcahG/VLFu6Z0vfc7+4zS/HJr8wT9RH5sBESCLra9M6JQIpUMcs98bU3Ax3
ltUsDGZZIUYbp0EZYOQ/Qwa+a2XEmlWG3A74Q1h+HC1cZlWDvrUOqCBU5WcfFbBMs69Zr66KNv5V
uQaQU+/G+WLHE5btEl/PD6jtwCTl74ZPTFhk6RuTwoD1Ah9pzkGysQzk3Y9oLCHCFy1/velAr0mE
A3SeRp7F1mwHck7MbVSilB6ayt/4TFLJnacF2eb4FSpbQRZVG3KfZ++OM2CSsFkxM3PonuIJupC2
CrxUfcVXakHqyDIUwDRnUmdjyOYqvfhX5xYdUwp4glof7q0BS2pN6bC0W8wMA/bHPNF3VEDcZdB1
1roOK4sfeW0NxtmxCd+Eb3zoqgzHTG13y8owbg4drmkoxH67tvpMXQObeA/QiUCStQ/k61x1Dgbw
pAq56WW3TZlubVKLhLSx9qbcoHLfc4aCraceRFl8GSN0CZa+1vSS5V5/go3xy2xFu4Of8V6oU6WH
oIKal5xPxPAsmoSF9ZB8Ysvt127tvejpuHLZqlahgWYu6Q7lkJQHWdDyGSAVEopLHyTdBNhVEYFt
J25qHNvU1m1+8Zls4cKGreNT79rqr0jZoCcEJ86nmYPN3hnQefsekUeSD29OZMTL0u02Ii/8nV7q
8Gnj91ogjYlH1muvPopM67a5DZIoBn4JhK22dtJAbF1VF4jm1lIx4JEyUKqO3aAfApU5RGVD4gPD
vugjvF55jK+s9Eu5EgGQsLoof3l26W5bjkjLbHB+9GUnz1pp7WF1b4ZIe/I9MMCoXX7FfnTKOLKF
FhzIrOr3LbDNtvN2vnBegRlPOFM80HFALoo3Ns2yYQhte6O10jA6rlO9/Jqb4HLjEEqbgCY7HXxX
KUEwtDuFx1qklsvWpWjT61dIvtabKZVV3w3Rwh9if5v00GCiIL+3JWM83dn6U5i4Zoc/x74gp7mC
+Belvked212Jy/rV5NE1quuOASAesCjeJK7+mrXEt5DCheUzp6ZQcNHEnceakhrlpldg+FVtvIQE
daB2I8Ek97+FQ3LGxnmH+HaLHXGjhni2m8mf2JkvJmtg2xjp0qr9Q5chkm87H7mJ+5VIpxR44rvm
R2tN8XcSHFRR8zt2of2i5EzGDTYehusuj6QkRdK0vpuZYxEEGfz4H8LOY8ltZcuiX4QIuISZ0vvy
VZImCJUMvE24xNf3AqhuvVAP3uAiCLJUlywCac7Ze+24breiTrujiYegrWV2JGv7VDjiBaYvFuOR
mKAuNBlmGQbj/MRX+uyU1gtuCv0SBcklxv6dYgQtsVYajU07LobJ3D6hK4KH+VvG1cmxO3VlvBfP
kPPLVU4O3kAU3cqpBeGcFgBsN/7QrXqvQLqTiLrP+6hYuTK5NnFwHnCxGu2epZpJXAWqjHxY15nC
kR4hds6Nb9Ec6wbHM9Z1Ivf6kHgnC1BkPkgIo3Xtr2MoU50e/2J9SSScVj6YLITbibfd2r9dl9Up
9YP6kfaTuVGUt5scGlUo1KeJD6JLu/Hg2BEdFq02GI97axexFeRlVWfkDWXqwIC1r6foo0YqtNak
6+PlE2RKpj7Fh4hQH5s7oMjdPdM1Ky5mHpO22AYysGO+A4b/6o6EmAwj5ctEh/GQyK+5x4JDdG21
gXvOt2WtYUrRyxw6hovJAqEVMVHnzcYKrEM1+oSYJsqcF/xfXRt4ONLurespagO5gajACGhh4pOr
ZEj8d8yckAOzU5IIhRI7b1mGv/s2fdYT+JnEnvX0jLeM0RZ9R4SZxCyr3Zg5N1aj1iW0wwtbz01d
0O+JCXXCAEkdbmDjQTjdrisETn3yCx1LmNS+EP6O8RyzhIJ6+btEHeOsNfbyjDL+Nzzqb9yy0VYK
iDhxQy4zMImVnczCbsvdIzh2d/YhiAHtNiYjflooBQXybMS/LHGWsVuvHa85+R1L1jCYrD2lc3oV
6CWoA0anAUaNQBYML4h/HJl9gQYGFjkp8isy+JyNXhIkT9nZZRu2cvsXKFzAPpEPm3r/q+m7jWeG
HmG6K4rIyTas4V3btfjiTyxrXH38mALNWmmmGx8rEgOzJtdfBMbt3jMwswZevtZgAsUWkYxRbYas
nHtrC41hbafs0cMBymtOJtnGTVDf8k8snwJ0t9WHCWifUVIB6JvdlE8u4RjBY0jVbje4UmJyqI6F
zMVq1EoS3ugxSa5RI5vFXIQ0Qs43DpMURBBGrHuitP3daQZtl0nbQyYxVrb32lZF+MAQ7K4c59uM
b7DwZMPRQ19Qp1n70uqNjkeuB3s3n5bzIagZwopjGevRE/lC5uvotJg+Bue/NBvd/9c38V1giC52
Bs8mhPRfRbPW0AkOUKhyR8/+xL6CDWYBE0OdQmT47AbK+iZ97sjZQuq0rWRLOHZSEAbqmXw6DAxN
7MSnRZSluSQK+sbNpEi3YwwsXzLZ4m7TgIQEo2/tvEjIU2Pxwc3ZxrKc1kRh3FsRg38JstQ4E9v6
Spa1f4smvIwlARNA02ePYudAli0G1+DeWJVVPQFzMTeZ5YUvYgzgYOhVeopmrQBV66dyajBOZ3py
1KrWgcWpbbwur/YRrq5VNuby6QaRRN+OM4ZDNfbXZmmcYF2s9k0X2XBCE7G308Y8VEL7ihBhvHVd
9TWqhaBCPXxxq7684tf4c3ALdY1by/kvCjPj34qmSyOI7jQGcsczAQT9I5NUYdtQjYDgXOGVqQIL
BxZMqJbO6GpohbcHmoGC02pumqllRB4IOStx0dlPtcD7pmUswRwSyvz/Ig02/pUGo9tEq8j9avou
cvJ/9Zsp2gA/Y6XL1ivuDh3CtYJK2YdwG9QuuipP4Rjg7nPy7mTTbLzr1xJJTF+vs4dN0X7+l6a/
8a+Ejbfk4VNiF4Y7AbbQP11AOlhweXHfUeBFO0Kjyb71RdtsiwAXuTsNr/ogf+iGe0qz5nGk93G1
9NiC/Tb8V9e/qf8rPHZtnEi2j6vbNhzXNv9p1/VBEIVqJFkq1WhL6s146/kehq7cte2MJmmm/tSE
ISkTujzT27bPoZE5Oz+L7Ccvg/qiM5hl8D42eawHBOf48loXiBTm7ouZO/Jo2sY30Q6omBQ4YlEK
+XBvzdi49mjZpkVIgG6Mt0gGvfXmTqyVltNMM949d8hnY0q4Y1TAJQz/f2cHFSBXy/n4Y9dAAiIc
5OvWjJ6p+xrPTVGi0EHiD/E3pKDqYUHWs4hL0+i1rST4bflZ9hEDi7E543DoK4h2QAjsHDIeXaxP
v+th0mBn20+ZDwVZgB9NRDcrknPoqDWxrbWiHHaHMGGa8q4q7fwHfT7kXWohnsSEK2ryDLQnM8mx
q7ZwYxHKz43q0PReHKbdWaGLfTih7rktm0ph0F6wEGaKYwCL5Fl5WXTQZXyFEE4dF6exmKwWrZ1h
vHrQGm3UKzelSuOVpQ8KT5WfQYd4G2wKwSbSPX0nAvqCeUC/MhiEAlMMjjlgK8CeFHzPZBAhWY+N
eIlxk7VZYz/k5D12YfNmlNit2Uz5lyRNjEOlE+reEKL36grt6skoemio4u7ug/LkWdFuyDT3MfL9
jefE1rmJbGvfs0op3PZX1iQ26d6G9wiuLCb6WueaY7KFHajAA0lCOVbERcjrFEJ7mlOUpVeRBNhM
fx5Fl1aLLpMFY2k1BcSl+eijYM9V03UsEfvHVkzfohNHbh8MsaFRPO+WI/rd8tlPoRENCX6StkiG
gxuN+Z7Qjm8KK+SD3SsI0JGwT8BnxIl46BoHtHWc2bHONF5RbolDH5H60dLSYVMXm6vF8KwFVbOD
+O+BrScYm3iLbK+pAZYr8dbbxPSwvuue+UbUXUjBvs6J9Nymc0sY4uMzkJHpmc5uQ+cCbESMJvt+
082PNFs9qRoS+PKUobXoqNzhffSTL1NV2rvK70EWlXp5bZu6vPotJli8GQiCYvohooYIq/IApYSG
64tUjglTpBLtYz0fhtw73WFfQQBTOITReB29vH0inuY9rl8EsessPWvqoj6RcZhGLXWblDtuHBiF
hL/5ZyzjBlQsDkqzrU3p1CAYGTIwMXPobPRz+aAelzNdsPoLZp1FBExqNpbQBgpuyyNmDudYBvoL
sHGE4IH/mtJvJB+oAycvnK/mYk5tXpRk/d+7ubvV9Vy76GltnaG+Z2c86MFVs0B5mm5pfOJ7U4Ta
kc5HcmX6OBMjn6VVaKyQ7enBkx3ZPxm2uuBKt0Ge8caDrG9bMr16MOj8CfP4SNl+X88eNtMjvnKV
K0pwJfvdjV23dFCTJOx3kwFk2p/E+CjMXgekxnyHAzF8CPpvbjipUyyQ2VJQYMW3nOOyIrBCdT8X
N2ruV6h/rFRcm5KQwszuxY35FR4ECZx7x22crbT1R+yW6rRQ3HptdxdNiDpwgctk7bMS7POa7Kmw
7Lf7a+gWv4WLmjUnC95pTLXJWGpTy4rFbgD1vPy7ZrTzp1E9ZjMcgVQeSA4OmMvlNFVFdEUPl22a
lDDPNNfba0b105au8do3Inupi19K5AxMc5ujHX82Qawi9jZy10lJwHDBJlj1/kOF2v2GobTeBSME
q2TurjXxqC5WZf8yvI6SN7e8FhwQvFC3GVQzB4JXD+SHImB7/vus5pnRtWIorj8pH9grp4ASkUjj
WCwe0JQwrcCOqn2F2+9glaO/Rk791eeb/4LbaeWiWP9GTz0C/fSSCuJ2YQmOz7oCwx8bbbcLdJVs
m3SqmMx6nBDg6rdmQWBMQbBTkE0IJaZu9HCe90OwcwK/u993wQh4xapGao/zHVj2MDYotPqru/So
ZVdwojlzyWsXCWPtYZsJyoIVM0Ime1AsMWCkbqwiH68QhMYSyi5/yFF13wp8lmu/8GcqGAf3/x75
tmUzyvTg3sLCvEKbD/e0Wkn1ZF+P7rptULyOcWpeVPUSBGZ4GLXkMef+vpTzITWx9JletUualvoz
M/lr5WtA5pDQw+ejBQNAxUnoK9If+I2ndT32nveoNOe334L+CsJyuNAQ7kCnmyQlz6fLCzJoXz1s
OofMpV5NGpiRXjx4MU2ktCv6z2Yd5SxxxEJLY3sY7TXExZlCtg1VtnuTAUF4lWHJh/v8hzFPP/zn
h6pTwl8Iu+twvHrGdWTQUavlodm9s6HaZlNiXfRMhO9x6f8ksMs63lfsLSY28tq1t7CrjM/5gZ5a
2UMQiHJTeNgaQqd7a5sOfY2o9p2mKAugVxwoSEwriyooST7OnEsWTpCqcrxOelV+Yt5Eg6nr1N6S
pKkeYBnbP6MBSVcb98YhIflr208++3FW+FvAD9e+IFPKtSObGlJSpTu7zqYr7n1zq7dmuJVdDdxA
J+5pGfDJUhg3YwL8GGXOIe6C7MMk7mmTKuGdc7vz0DyptzmhpdPq4uRwlyMY/ftQ+VTEABh/uRsf
Fg/EkNviFKJoYKSWsjuIZTSTuk+OhfR88tNEs1fILlaLpmlRhUvNUg929b1OcuOdfs10VC0z+niW
oSYfhQE5BWRTss2EzUbXKEksGMmNhMRMIiiCe/rW2W0uNDrRTtqU5gkR8h8W9gupH/WuR2m9zRwy
yFY6MshVTbDiWqua6IVtHdnnkeVfnGUpzkLeOOe4yp3KD85I+lZeFQ6nbEaiRMNoMibWrCYxu97x
Ln9BL637NfA+yAnx0NR51Dt1hvLlNHNaKhWpjZlgygzCsvEE7p2A9gmCKtLrMlGcQnJMFxM44mR1
t4OXpjue9Th7T3vTuBgue0/bBx80L+akstJnhzPpjw9KQY5znR7fuOyCYwV6n9oCp3Hjjk++MfWH
CheVkWX5l9rQf8cjDo775UHdit25yAhdbjIapIZ3g9DwQpvEDQiMKsfVxEIduq84NRUFsd7TrkGs
JcgjS/WtzTQmXN9geUs8+8IJKTMiE6w8Su+ngz00h9i0KVxMYfWiyv7THxvvwwDnlbOOOy2HdH6k
4v6jayLrCo4refSD8FcdWepLyATKVdyZeyDYCmQ5Fnc9NhEU8FPwWz5Lk2iQMr7WBhzmxSbeY1X4
xq6BckvAxMW2mTwwTKg7HbXsW6hAhk+UjnEboSFwwvohgcReYr2j45Sn7wh51jbpE08tyInDZPbT
voJg/xpA/2IwcGDa5/YtNPwIUX30VAOzhijebBHLGdfKaY1rhjPnupwmBd/FkNXfETMWD0VMHG4d
V6yWLcrWy+nygiaf6oXipLz+oAYnWFuhyn9M3Voaufk5jeOvBrP3AtlDIvvusXV6TggNvbFAs1Y0
SBNokrOIEchbva2lY8FLKBviUYixbJWjg/6SFu9cTds6HSyED7DStFtZOAXc5oK+ZAMIs3Bxck+l
eeJGve+fWBXIrW4rYx1oaXlDXWbvA5dUsYAo9GM4zDHPYThcy44gtjLUhyvrqnYfaaO7g+j/Y+Iu
u7IsntZpazbfSz96MLij3npCUelomJRHM3YGsDNfo0rLNzmoWgwnMy4rd/JNV+iczouz5VXRyung
NLm269Bhb/GNEmjoK9CaIjDetdj5WdBUvxlBY77TKtvYeTO+NOStHBoMQauZBnP25h0OmjvwnjI9
LWfL8+6YWjVsIH5E/H3ood8IN8tPtfr30PH1k6NI7UTor1Z+5obn5eDOj8oEe9F6eRjr4t/fv/yO
2pe/tGGAxDabDRbbQZVqAQlhdsEsCO6AbJ49UOA/6lFFeVM6nvOQu6n3aID9Whr37URXQGvDrRe7
zVMwH0Q+FiRFAlAk+fk5iRKK8DL6DEpRrbLO2iqwCjt9BtyEefXnsJyydCS6sjTJMHAD69aY2VOb
69rRdrRmnbSVdjZ8N9wKo+73zM7WGx6gkB1suXU1P7+yLCtvie2QTgkUbFtMdQKIohNbKl/hNrQt
9S11nSP3jnoTeXXAEtjhVTUsyv054HEiTH56LcIdt20/BOChMFf1YbQ9Yj1mibbQ87dUX9IF/Sca
i0RKIJV54i7Y06Xj2jcMdWuScLoBn1Y3O2/pWtT+4/xfkTmPTmqNpzIMtPfOkO927GsPHlCNaxPm
3wPEU7S3nZ+2TdR5mkZvKaqBXVs7xsnqdz75q29u/2jbcfVRQMC7RX38yp92q6Nk/VVJtgszR2Ty
zAdHpPouqLCBuKLu1mA2JAC+wX8VXTZs8wzu+6IUtAyfeHlj1MFGjpTR2RFHdcWGiRjiKa1yUJhz
Y3Mwqy822OJ9O6M/MilBnKWRt1008xMkirMaaGrQkMtfrXwcV2GhQMLltO/jUeQ/2oENBJCgt1YT
P6qo+YiylE0RbkA2kkNIBSqvX0L4is9MCOh564FUR8+LvwEiXQgTy9OYlKBL+OCYAtG/WWn4ZRgH
7YHSsv12J4sY1JmOtLfso1fGzwWwpgdf2y/uCmTvGyML5KOLNuxEzRH0aYg7mRpp8OxEfvmOHLln
rrXZU8VF9JXbIlhpk1synrf+yinpajTDmMK4qAqqqan8Hqnh4A21/q63lApMlh/rsKp+h0LTH0qy
GnfLI5B74W7C3PbAZpvnKuIcqhTSIxQpRlbwBd8lCS/sA9yfNGbQvPm1SY06bQ9JqV0Nq4weLNJd
X6nPsxFQktS8jgUm1q5T2vHLvDzU6DPX4UHMgvekhcDWMCJnoRXtbRMeSkfa9D6d89rEbE1ujU3X
28mlzTJCO8vqO9cqiFsj6ik1ZLtkbE+zBfw9zVO0ruPUE7IzRu+mS6U7tkAtLq9Wrf45lKK4hPRz
vHm5TjNOv4SjQSSBTm8vJTZ+55OYu0/51VQV5gi/+RLR1DMtvvhF4VbaJE6ZH1G+zyCRAiPHPrKq
fu+R7rZBXBFsVaUS4uJFR7iIYb6NVOsMtnyfkDexbxCx/KAT4TYix9yh9ZuOZTk4p5CoVfS+5q5Q
yOXNya6ulTva25Gp8CXwI29F5fhLkkbVzZuvh2y+HrT5esCbgGuS4KERTovv2ewEZwqymbraY4uT
U8Vtwh5OjpC3+TeOnx/+ru6WJV5hVud+QTPLFIFfnYx4WoYwLtZml8aYOMzkHPe9/WwGGorqMn11
PVIwy9hv9oC82WuTTGZCRBLloR7b7430m1efmKqDzZi2Z5d/iOiOPXR+znrIKKpfEV9Z0v0iGrxf
mUSq7UmKIpCxjOiCaEn2MydeM0dbG9v5d4nuakM2en6ZwAndCBHhm/HT/OPPhK17V6SP2oOjCjb3
dc1+P06dl2KygpfQN15zputrF2r9tSxtjSyZC8SR8YOwxPziOKDX6qDR3zHrbVqje19I2jLIifQq
6C1aufGiova5k8J7Ja73Eudu9h5IgxFAGs9R3T2J2c1AAHm7Diy1rTH2vvYuqSyELpx79reoZxtU
smWrQQYszOwc2qiVNZGIq+FE7TpOdazAM1dT1/xD2Qz7gZ5OTamIOheM2VbECituUe2WU2uhzfaD
vfksnWq8YpwglrOzHNSSZQkIuPS4Vid/C4qkvo51220YW1kRz7p+vpNhT6IboNiCSpiAQ79b7Gx9
mv5w4cKKBOhhooiPFOBbV1i9sJfSC14gmnlm/cy9vqd4Nukkprb9keyd17G7JRU6O9xDN4q48hiO
en3iJFqenbpbmFbOGwWBBDaLSwqwb0dXCNnV+zTfWxnjhlN18TatyNWxlBQfhg8JxK49Iiy8EdV4
Ml3qPtc3nZkam8xOybVG9SDoHpKvmE2m9YFVAO914Wq7xGlojfd8WmNALpuY8U/kT4gb02uIdvV5
OXAX6Dhr7XIXEJ3x7N/QrwWPRuJslymhd6riSTY6mHtb28Q2M7kavZRkTZffPtSSzGhAV7Jx2oNp
uCMOgJ6gRG/6rsdYKXsLrgcrQ7psrJWWAz3ElIVk52yXUxzXp1FCtuqsAe/zYnwezfAxz8xdh1//
xRB/jBlSp6u+eIhK4h1vtBiywhquU4PaUtWRv1kM2rGTi1O7INzF0KdX6Ej1SmOFfqx9kTyHQ5Gd
7m8L/YrNLV5CiPKaeB3NavqKy3LjNRW4hIX0zI4tpbQ539m5ytOLhO+sD6izJqgSLE0H2mxder0/
tLU0JXQcYk4wMNzWMe3zMM7Nu1+IoZbAT1V59vHJoK4Xka/dUE8xG23bzlZ5fJ7dFfDLsZvp+8vB
T4gxFLz59d/nWhBa16yKdo1OCZXiOk2AHsTnRsSjvTFz1ewE8+qGAb1lYZPU53w0mw2V8s+KJNrL
EnXQ27I60XUg+WFu7RXGHHw0RvW+9JDezLslK7FQTMRJvbGsqLg0vs+WYG6xjFYDPc2OftMHCVhV
BDCzJyN4taVmdutUkQmx+KMm00PvGYVEgs5CZxLT0wPQf1JDo6DZWd3QY67uCBFoquaEUoRxXfXF
UzUkwalMTOJ0m7D/ZFe9nVLT+YJ5Su7auQ1WRILJcN7cDlyI/3GQZv+YG3T5J6n/yFo7+KUnP4Z4
fJbMUKeuSTcVg/I5NljBAOxcTXjemMmxRu2mUTE/k657gKkSPcm4uxOEPOTrL63EAZYhWIU0gKwn
1XTEHQ76HYqpywEC7pMuZ6hNpt5SyVu+lzed1Ca9cl5kduKLyNzssRVN+zDQCmb2C8/evNZ3nSEB
QjSf/3lYwexNoQZfQ6+8yknpt640ulWqpH+KO3LIYqyYGNZCoKD4cKguQk56KGpyr2ABnaRk17ds
cWtFkvswaOmFZtdL1CifG/uC61g+ANggi2Pq7d+0H1DGFV10Gbs6vqRN8OkVDTvSTqpt4xr2Kj2Q
fmD+qn3vxdX06a21q32pd7+Wr0+yPHr20Eo6c8V1vq6f/IpRNtpYpGES4qs5Z9eX7acBM3slwyT7
gHFJjJdy09NAKsQmcWm9zF2HlFiDRyyu516Sv5Sig1vjMYCG5LU9mkIPB3bOvkp65Xmp/ZLEQCNG
49Nm6O4vsqDjLtIw+jphHlvntWWfA5i2L63P/tIJ5ZNeBdEl78MPg8/xznKdpi7+tOVMn9bjWObv
WaB3UAPhcnrZj8jzk59BBsJapdpHbJEjZSMaQOkq6lsDMd6R8esClx5q+zN2RwVdHZ1TWlbiPNVw
ND2jDW5F4PVbW4n+ucgqATV96t8TnYpmWxR0MzIrI2ysrM+uC6JkXgcu81kj3urWGN4MXf+h5f68
aojZzPZX7LMkdaif9NJHhvbafEHRTSW+Hoq9tIs94WH+xc5a+mCuP0dZIP0igXNAKTw/ubwcGsK7
lJQ+VvbU4n/+P/j08qhEoeN6HXDFWmjZTySduVZpp8FkwmZHMR8xgVFzmZ91hsjbTbJ7T82gvha2
jvFqZFJxGgI4l9PlBaJCa6Jjnbq+ylr4p9LLtsurf38kHWjmNqP2NkB2fFQAUY9agUi0QAX1uDzn
WaRM8jXuQf0QAqODY0j0sNq71dRdhllsvzzK2690f4i4J12Bb8vzuovMsAdqqkKeg0gE6RaazJBm
/FsG+fwoI8rw1aj9pL+Cei+uSKlkl4LW04nOmm/ml78HTJANknb351JwDHN9BhhDVK9JyC0t8zy4
jrUWitC7DzOyuoeBZcOm9WB5L6OJKCXAqBLNuz52x17GkuRFLpIoSkgzwzBXyMQ6xikYclsHSqrw
v+6XeajryJIdMhOdbXfFGpVtHauLXqiRHQvg7JdmhoBEighF2F0DgkhGBR+RkPxoo9E79OapJfuO
pKyk/jpq9mM5FhMf4oMx5RS6qP8V+xXymBmoB0VtfdS772Ep2kNaBubR7frjIEx3TVKpOJFv3W0j
nxaFrtpsbcm2+eqFGZQM3dlMzkzp0qbqyeuAwczuARyj+KoGKNsuCYiD4Tff0b5wL9RGeE2Yex+F
xt88G6zgaBEHtF3ELxO7n5Xl0MH4U/tlD7/tLPp8aLdcKkfjhBqqlufExwbYBQOMeQnitrKGB0Mh
nfddaKPL3LkUwM3Bw21jlT+0XvPPleOdu4QGGxVUcaa7/JnJWtEx4awiEAiziF0/GPH3IG7GR5X6
/hrX3kmfy6aNCqotJi/ahh1NAQPK4KdW8hHrofxFdft3B6vjjbEx2dUCoyPl/+6q2ds6JNfRRI1+
T46YHIq8qAFY/czzqGoj+sHRj0o9jH5zdBf2u9RLIIAAGclGvQ1zJWOB2w0IsjpLul9DQZJ4j/vj
0mhsPgxlj2tRxm/jOHT7e7O7y/r4XFqnLm+c91ZBrUDI45PwZJ4BYIgjilJ64FTHzoxsVNdzYNTS
hGM//9+Ckgla5RSwCeIVL8tzifjBPElOpcijm0SXsh5UDwOV1HaYRfW24dfuwkSI17nafET6A6lk
Po1VkF5FwprPkjvVInrABVshvJ11i1Q87efBhF0zv+q5WXi2JGsUeu/GSwmIxW/9+IuPgY6sT9Rt
tCDMU4x5diPgzqWOm775w5Dv7TqvjjQnnSeSfKZVEWBDd0L7ACTLWGf94G3jhojkreX1D0Ovie3Q
WR/a7LH258PyqPesBNGzmV5o4r0j3ZiepOukj7WwQmzRQfhVK6JiS5L9JaBwdC2MANwySN+vPo7l
9aBr5rklL/lNJwkCW6ZxWmQOd8+17prqwLRmsXRL1GMfaY90e7R3s1FfRzJl35ogoR0RdivTwWXn
O9w8WVX82ejFPm7GvwvqpeaoFfG4xw/zJj01B/xIbTgWzvgEXshr9HhFu3eAKBiyoJibf8uj3qm/
dR6Nq6VcN7lGeHP08+hot4WIQ2dllUzRtGJZIC5VOh7xdjSbbo7tioA9RK5RPLWGbhzbufdMfRi8
9lS8dQ6uF2QC34aaOKwmMKb9gtVI3BbKqjFBgCkKzP+jjvPRTkYDRFJczlEyj53REJDeMl6GWl0i
ogyn+hIX+tmrAzSVAmrroUl8xuWqSS9Fy0VdtebB6fPgJNmI1zOMb3ktR7J0qWp5q4LG6tgPBRMj
go5CClHLyZOEELReF+0zDSUjE+erZwQg+Jeqf+xZ09q998pcsBmlm4dbzeu/JJHBiOh9aip7xmsE
6dwSRyKicJJKohdyM/xlgQ3ZIY8YV6JS6qbXLXKEJK0SVL6hfbRqIsEUIr9ey6OTX6QngzAKtWo0
wzymevRnd+p607C/Xyr3+ACSF2JqC2x3VDbKnTVZ4aZNKndt0xuiTWpyh3Y0zvGr7BYZYIh99Xk+
s8hTeLx/ro76xZMT6k9yJMFARHCYl30SRfhxv+xrByck3MrUo000d+Ut6nqXwGrcjQ2WaR0ErE9o
5McXTN/A1ua+SVC9aqUqPlJfSkQOcc70UFnbaAq1Y9Alr9nAZS3ksAtbwzovTXUvpAwTwlw4VlX6
WmTNNwUC6cHIEkoglV4+arQL2TpKecCYkJ+dykHU3lhPWmFGX6SjsbVntzBlNBVnH8EiwwoaP15X
bYvpJao/K5Pyqc1O8JX+0UtmROXRZ021t/IAVRTF0f3CK9Yz4ugWCEJ7qOaGfjWBCuN9bHDedV+G
eHi+vzzBG8s0DxtY5RK7OrnyCDzsntbRuto7cv1gHyF4tqHCONJ0fmKwQqlzDMmE3tfGzGmabYKQ
zmtiiuS0JYnWfx9GUkkI1fJaE8G8IR9L/WLPAh6rXAZS0HZ3SjSyBP++H3cGEe1r/hKbCaftJkn1
8GAU6XsWxdqNco9Ya+UUbDUbPfLQ02Yakrl/gJS/N5FheYidbtQx3vVM5o+Vpz16xaBOFHUQiwxV
/dUEkb5aDlHZudt79gNGTEVZ7C56QJNFJA5rn1U060NVLYzjwuwffDpEAb1J0m0C6heNVxpXW9sz
A5Q36ZhHQQHwuICz6P02JHfutaCzcZrpp6X7IHQgUrRX0xAewNLW6PN+xPrsqX2KMGMbt3W9aTCD
YP9AEWTF0XYIA6JmaKjfSzE1EqJj1Li3FvHPl8BVGVSffnO/ieC+JYkd4T+srI+opCJbaR5hJsJU
L7Dp93YzkUeT4SBaWhE6hoK4DAE2DRQvtVx8DFqe/IwylCg9cXBuRZ9wYfAHyE13Ldc8qm/Iubi2
5VmKSmzCmlWEkE57WQ6Rrn8zaYmwJMfEz+CatsfYQnoXB0i5y+HqAm5iAMwJ41vkk3riKGOTNAx9
BhuUesYWCVXt6L5l3G25/eD7OvShxnlabq1A2syMxfAgg40roMq5XTDvzOYL8pfXJcPPsIA5LAxt
gATnTdgoAF7dr7FQ18iWtbAIMHta624uSYRmnh1khuK7ZrhetQiRz5NVWYe4AaozjBOqXvZkR6G7
8kmLUK8sp0aFgW6J/onCyLjELRQPSKor2QzOO9qAI8V4qsC12iyEBsk+ZKvRHnyifmXiueZvUzV8
pjTv9vxpZOM/uEZOE31RJWZO/9zVvv8fp3wB2h28M+RlRpGIte6QEWpW9k5ynpr693KFlkiv6GoM
lMaKhAyLJhxIIvEgS5RPdePR0x+slhxxpW+zWauzABaoeXWHPH5mAiAfj3GYjrVFoc/DgeqZZH34
Y+Q/QoH+QVFmP4ToWlw/cs9J1X2aTgB9Y141DSHzV5ZBZyYtr7wkfRY+01wlv9z62Qo8LIlt/a9w
LU3tSxfT0Cwak1ZzBpiQd53E57i28FIlMfQMO8/JGGyMZNX32WtVUJAlEkscR6fod3lgdB/9mG9p
OaavkSyyF8AKoK9QP0SU+e7SqSTtwvP9zshn3Xc3wF2wPGJxonmm/rNALak31OT1Hq2BDE1jJo43
Bmi5sBoTavXZyxC00acWzvrv3ppNS15/ii2BMXoy392GxVnh+6RJutYIjpXl7t/DImdYTovBftPm
iDsjrPE9z4gXYrTC1w6w9T6ue2Z8u3N2kck06yYgCBaewkR8r5QkrS1gBSxo/rbxGDGIaiJgLSvM
m2owVQ9oEFsqDIekK+Ndb0LenYckP8rFuoiTaBsRx4UPoqlAxoN1QPdZ1RsC2ia2BnNTmbHiXKVB
uZdQEL+m9WsTlOWuLMfsfxg7s93GtS3L/krivPMmyb3JTSby3Af1nW25CXcvhMPhYN/3/PoapE/l
bQqoKiAgiJLCliVyN2vNOSbNlvDRULn2JUAc1Oy0V0YmEVYgtKKWPxepNE9EGh3ICBGBxGmhdb6D
DVVw1cwyhADGu1MYTBsF/nwf8uwhzJpsbyZS+9F17n3USDLW7Sxngx+4+GBqH8qtyuSebcQdcUrI
vjsJ75QonWlrBV2+d+1APpXeW1F3+hf8x18DX/qthnSYlWtdrjPAXz+We8TRVlQzEFwfLbPsV/7c
QmltxqBKjvdJanePqmGIsJL4yqmqIYikSesP9mtVuOZhoVoFZnqPyGE8fuvISlQWXPH+GXCHBYHQ
HN+nGImpPmjkJ5Wtum3tzKIKuDbhBzIfBPoRwoa2ifPoLehaok49p3x1VOVcFCanyh7x59oFaErW
I7ul6CTVpA69Di7b9rkgJezOHQL24kp2CHpr9g0KN/06KIwEThkqLZ+cI7+Lmu2i2dIgEu6We75Q
ya6nebr2y+m9s9vhpnSScO8FMUyFKKAl2lWPXoHebKxBFlENUSfSocz9mAiw2xmNCoCbxn2eRsZ9
bAIRYbATXmPua0yu65rZ4hi6BNQuA1A4qI+2siE50t9/SF15o6b8UydU7y4iMgjBb8zlkiH6jqXy
Dk0rH5sp0s5J0KU4vPmBeuLmr/gnPnNJu5usiHUQq+AhxCa1p0F/NlEVHkjXKdnhhVczsTriYJNf
C5mys+UHSDnrMLCNRQRIHqHGuhimSZx+xp1zwHcTv3pei+RmqPJTQezvqraIeV8KA401fbS6F6K5
A4AXDwPE5jKQKzPGpPON2nEI9Mmi6gr/6KaTHbGiWhxtaqGpI83zlKCGVK4HQBPkS7YFrXAEIJtJ
uNbBbqvxkQr0Lo5RVZlgby69lTTXsMBYphOhskWZIn5oIdnBafCK2Yc02b64Xfb2DPBsovpHLfvq
ZzVRasxvTaXUaVtFSVloe7CKj35Sx09JonNhzhaa76HPbs0fS0m8TCLSjDwUFUtJnMTcNa79vaGX
7bENG+fZjsctCvHx3faRWCJu045aKz41HG50gHV5tX2n2pjkDp5ZRAVPkg+C4Mer7pvxS5qEz0Ua
DW9TU0VQGqLpUTpJve3GcOd17Ul1lgRKLt4tlCkUoZvglhEzuG09o2EDa+f7TM9huGLmu9WA0z4F
MQIHsDavQ4voS2ey2+judMs88VAOJaUEvMz3qe+gDlaq27fCCh8TyAHsHG5MAkrWo0vUhZ9pb4us
/rtOMBaFjuWwQxrcpunOGYdbCorpDgU42bWtg50gqoltmYZyPbiNutogjdfJCL2mTDFZpqj/b4RW
yfukmn4t30X+P4/3tOqwxIV0AHwCmJe0CvSI5zDqIfUZ/UXY3odsIDImniNudRNfkW7gP04tRIyZ
3VHh4+zYsOpE10oCR0d5F70K4GZBrzBEo/saEbW8jlJcUtLGoTCAGN7KwHzRAoMWTljZwQWihjOM
rxZRX12X94euaaJ9YZpECKA7u22pBEVFelsOYbPtJRzjcZ4sREqpFF02mS6haR6HzvwIEtDiZsnl
iTIwe4VGPIGZfzGsRgLcJeS0t5rs2XcnDLyUr3DuZPmDgXx5FSfmcOpyUGWiyOpL5KX3kVdX17Eu
y4tq03qjIcTdaGXibGN3sE6Cjfd6CD0o0BTP95WSalu4NfoG234xSqe6UCypL4NZJDu68+QWu1+L
c0XM9pUUyNqK08c7Y1z1MPntSfhLtrklxmsZiWc0sMW9npBnZprupyWIPfR8dIdLHeQfZZHO1HaF
rl0mq6A+OYh9YpQG9UgKRloHjhC78tzHSFCqK794cXExRhS6at0RP9i1Qgl0JLs1eD3rNE+nw1KS
9yNEtxE8Sp/tQDivFpO8ksfRG/q1k9vDLp86htG5sklEQ7s2nRzXTphctUAFbwCJZB8TfaPVf92J
s61uxP5zpDXtXYALEE9gy+4P0RtByiuDAtJ9NDZvrjOXt1wkm74XOZfvVTlq1zmkQ+WrsJQCYJTV
72zaGLshyJPHmlWqK/zbYs5xJxuhuFTTxEp1PjTIbzpMdLc36gjmqMygtSZEqQ6eiSCSEOF2D+2/
eqKPT/MzlfmX0B5GJvv1tx/neyySIeNcJDz90iVpuinAQD8JL39SMa0GpCXvyglY1MVUacoS0UQX
F4/LR4MEbosg78jYWd931ORIj0qe6d6JH5OYrdpdywmnhbOOpmn3DFZonsklear5drZKs50dIQX4
e0HdX0IC2KUbZNfFMsGWxDvEE3bgWIRoi6OsQ3CUWY9aYx2TuhvuyDskgMlWiv6zjki6BqrSYF64
5plEY0N1WKeffxzTcLyyrFebprNcrEoNzBnmu71SDp1+Gz9/1bfj/XfrzMOXu/HzarhpEopfqB6q
PWsPe8e6e9wuJgtwMX8dts3U/piuS8CbkaCciyb6D8Gc+RL5WTw7y/EKpegg8LBR1yBv/uLYMoVD
iQXLL3z2kTyxThddL9Kmcu2EIYvRudKL2EqsQox250hgiCdN+hsyXVMOvO0X95Nu9vzdHjmenqlQ
4yQ0wGpfwamX0btwghurG8UvJt0bcl82UuXisnglvZIs0mpybkWF5zDLRqAJMPdGRfOeGF3nQdPZ
vhUWo2PrH9PvXbWP8sgRtsUvzE+yD6J7Hf8NAnu922apRPhE8+n5+16EfGkZ3g2zileFnyOeTCr7
IWbB/81sXt5HQszBhhrX1IV8d6XRW2d6a9Wx8cunPNe3PVpVQq7sacNoF/4qpg6Xcdn1J0W0NkVP
lwGjy19N6K3btKGxu1SpWUFuvj+f1pGESM0zjxH5yIaYTU6D4e0qo6yfJ4SgR6caapbhlrkOe6Bo
kVlubcv3vqrSfCh09eQXY/kk3eQXMVPxB5aoX/1QAiUw+jfNTk/MbvIlGkmvpdVIT34IonWgog3k
heS+EwFF7NHFpNMM+j7LbQv6EwF0MyDci4fkrkMNiNsWPoXBnLUjW+R3P6chu0ElD27twu6J0qs5
TAj52WF/V810P2s52UMJtcLrXnx248gjH74Nr057LYSTrAJ7Sp7ZTvPJZVl114JTPJjRzFgB56ax
8H4sXa86+YSLr8pZwrc85ndfKifjqLbUs14mcken79nHcoYjrxQvrkmCvG5q0cVYwrLKOEUGGsIu
CZHtbay5KQS1dDx8jy3EWkc3C2bfYf+9x71/9nNnWM2T9Wffv3mtz8JunIgfWLNDmUAfFGhfUrOj
UmvE5uOgqN7HSa/IFKQIHwIIg86Ox0CfIffsbBAuzp8lqLE7B63KuSvqYKvnvfneRWrVtkm+ZzeM
0n4m6Csbfszgie4glmkCO5nIffEwprm+Fl4XH/3qER+9+OH58IpietQbLEhqX/kRu/pwjC/S4W81
MtXey6qnhySLmynJtI1X9LiXDCcZT993PZrFW8p10EyBF1Zh9Qs1GviiMts3wFbxnNOrncdM3Rxb
bCO3qi3025JW/r4nwOPy/QH2ClG/ihBe5uiEv51BVllfKlvIbTHfVDOOvYdfo4uDSyXm+G8C/NjU
s+23znEKxttUi5HNu7D+/9FLauh4EA5GJ2e2SqXtQLowi1TE/jTu2vohFRE7p8JpVwlJQOfvdwb6
deXNEqTFd1MHE7jcQO82zlK8TnTIPeT3HfogUSsf3PZFysQ/xPQyv+8tGyHcLjUr4qK+D5zAOJss
LqF/g/ldxjY3Q6IVBONctixOSzCBp4On8n0oWpGRorYoO0q5NrSuKfB8YNRTumLHZP30EPK5zKY/
uqJ/BacHXz3z1XYp8y3jTueZ9aYc1M/JwirSWa31IPIkWTtxzlwnxW0Y6fpat+kg5QLTgoFMqMaF
AeJ1Kh5EKgDjGTOawhs1f5254pcOW+yU+nGzidI63CeiqqkfxvUlISSYfTYw1NA0vDU/XLutsQaz
tmaXT3HhrOV2+jXfycim+Brj5syclC2P/OtTGoS65TXLiyl/0fYl9zw3bD6QKbOvfpBQ0aQrvkXG
WTM8YHkXuTZc8LYgzaII9cYphe0XCNud60TqjppYQU9DaW+k47EY+4cBfrmnZlN8pLZOfudoJLtF
lBnvrBlWi1K/vgiouT9QAwbEh3bBDV4p79xk+bvHfvm83EShSWQYeiDiT+WxCwrMW6UnjzhhqEU2
rNwrJAs/YgVCqrEZ6zVSxm6WQ5BHr94AT3Nb2SzfCNnN3mTkoc9CPjnqmndMZtkIDs12NUaA3WTf
i0thIvaIKtnvkxYUjjsr/uu0e07a1H2o+rDapHrtHFTXvkRTMZxiw4kol+j6A6Q+8uYompvDdklx
pQKbnDghY5htFYkFFvoLCrXbtiFnYakmKxWBncAzzvkIFBEqtiANTHACF2tCv2jGm51MqUd776Po
SNBDsyzWJcWNfVcVv10ccu+j1mPZJpn422ba2oZPs5eCGmo1tQHeVL6hu/rtJbyXPukf9AoGc9Bj
8sCGCaMd+1gZpj+G+UDreHh5gd9b0fe9f7xUL9rhTtTZsMFuVb5gJt4smG+3Me1tUg0JzKCkonzX
b3yDOi5OgR4CCyIisg6ogdtwP9KsmyOZ//24lcX2sU5N80cb32mt226UaMS1UiPMgmD6zEed8aLQ
9KuK8/qkQWTaAXeC6Edj+DDofbJq6znCsWqJqDIoS7fFTaIH05yn62/zlkUuMNLoRS9VuSJ4aLwJ
yzR6CUKykwWtIMdsSrSx+al0/filILwS4BkAmeVVXpn9bD0n2xc9pCbpEglqzBPIctN4/lPBmXP2
4+6vhwrRPBCW550Td2KXGUj/HidGfFleHytcD9/esCbgdCQPsH0kCxgITUP+iDkh7o/7W9u2OoQ6
8ORTh64k6554I+fHWBC+91UCyqQaAA5i7aU/TtkupuhDixPdYV9W/bqzcR1BQuoe8xoNj2nVXCpD
tVukH8tNEznp1RE4BqM0HndZ+/HdceyDLliNReP8gkQlqSR/lRE6Lz6q/qlEg7vqdTM8aAP6Ene+
0XpB3qvlU47BORVnLBmK0bgLU6GOJjVJYgDRcvRtp97jieQ00CjPlTkMFHQ7Y5vixj7pJdx/pGuz
Rk5FCt2fbZ8JlqZq1PTuejnEukcERzqaYJTcapdHyXQeEoqCqI9zmhh2/aYV7cTXEG1YA9/nTtRf
3Sijyx1SiQFBRZI4I1FlZpgySdhalpe1NINtFBCXIxuzvyz3guXQZmowu/Se6rn1YJAjIv1k37gP
dakLNjHcdKKYznZ5cmj2rEuRs7cRc3orjun7GL/rvgr8HulXbryN3dWcbOc9siY6L/Z9A9DoRtHd
x0CD8WfVV3GwWx7UgirYjxqi3rgoSUFHdF5W0bTS3STbmSIZVn1T56dUjliSE5fdvrwJi87YoN+n
qyPFDBaanWL9QKuoXpmIwN5izVGHnMz7dVjYMXlFrZy2HVb+UjJkNmlqP+SEie+CqhSn2vPGG9us
cAtGYnqGLvZhSk37qiXfkaLwCzn906QKOuYZ1mIc9y9uDnCiT927obUHvJtzM9t3YX8M6thg110Z
M7N8UMZ4LGYUQtRYdFvppIxVwW6ZNv+tRlIQNV74/KYid1X0UX0aFZBNSkXj2u6a5BTWCrJ6n2xj
ChWPQtbZ3i/AhbNb+2mEMX6ElgJbk47iNBWyvn5XhgrTXnXTBCoCkg72N0LZmvmQAEx3o5Jc7Buf
dHbT7Moz7mY+PdCyByykZD/UxDDWuRFskpBatWfL7AqKNYR7A81Jxl31EWbW0erx+7V0sPZ5VmT7
sfeHI9os+6qPdbjuDLv8FYFlrDKUZW7iXmA/wTUcwvyId8/Z69lonY3mYTbIf1Sj7m0mNAPnQUdM
NZrTsVZIs/SY9hxZcGFbYLZQQ/No+v6dyMTwxiw1Vg665nnTjLCwOuElxEvv+O5dKUz+8Pleo+Rn
2oGvn+zLbAR8hkt/DtrAuQf0YP2gROXnOJZwklXU5DxznfREWWZtl+18ww5vYsMcjyZcDnik47g3
2i5fLa1o9FHi0iOk+QbTExq16wc/vxvI6wmDhyUMmD4Zq2+v22hWWGI66Pyn5UZHMIvz8nE5UDjh
8PAYcueXc3cxhR+n8s7Y+bE5ruRiaKb0TUsBFen2n922Jvu1lk010SHiza5C8VIVRn7Q6GszE3Mo
KMKvY8vVz1HpXWD9K5S1SGeZG2EDlUdfGynLyJ/LpAz/V7+U+pitRm1svwWGbTdbCrErr+zZE7tY
Ycex9M4ZQ4A+R3+AdX2OS1feDd1UHjrVJFvNV9566d5rsbLOKkKRsnxkpk3CiayDjSsHshUmf3ap
l5dqvFviknHyiJt8KM/LERsjAK0Ljul7XatEJQmT43+NZI1j6Ivz3WJctztEuYT2vaWa+b50JYNZ
O5pomC+gtmKULITct1lLNXaelRNshXaSPlaQy+pJJ+4RDPPOS93bdpTuZeyi6DA6Tn3MDK3clGZH
q5oqUlkW/ktnEyIUSjCFZBI6D0TwbhfHUyj8Xds1xU2dhFdtGtQh0nRQVV7dbOSCbQoMm0nAzn9/
H8J4mRvuREJkuXsL6BF5ayuQZQattf9e0uRG97gUuuEkOmtCUbrvQjfBw/whU0iVnapOL6qU6KJ+
D9T8vsAnw76YP5IyIVGy2SVC4XXRoIJRv53vOtR/L958Q2fd2Yukfu5cj86FinAOu9KHslYWb7XR
s+/M4rvGrNlrJJV/psyGH0tM2gY6wzpxiB0c5m1GmhCSlo+poJpETduBtnxXWVF5GBut3dcqh4Qb
Z9ewkdmqUKM8YBz6YTtzY1prAjIMYOsaCJErzGhZSHt2bJNCrkQDUQJ1wNyhbidvA8moqOh6pbXz
8i0GG8Mg2QblYK/83j8uPQCjQVWIcwsBkTHlxjbTEuSEvbyZtwBarhefoaM9+HbjfRjeMxuZG2Q9
0S/LbD7wB0c/EhX6expL4eZ7SnMnIOJdzTKrZqP6yUV1DXBpPvNzT83U5+uuVNWPZOzhNOiV/SVx
TCr8dBP9zU3GXIiHqxmr83LTQZv/vkec4yMlxmmfs0+wbhxg1Bc3tyicu+GcmjI7QIq+e245QQ7L
dteKC7mLA/CufCy/8RwYV5m3Ed4vR51HW7xEpm9dpAlyQE5mid6o/wu4T3ACkZksQb8/FlQOlPON
3L1bbhD6eHvMgv0qHby/HlueGFWCaRZhxroN+ndGHvTrqszOcTb4t8tmN1coWA0Lk20fbpbe0WDG
1n2YYDiexeFl0j/XgSHRUbuUFV1bnJd7ems9jXBYqi3pFc45zkO1xldrvJhJ8NWAkPxi97rGUbLJ
rGnAvYg1KbJQNKLc7wG6zlZnL7Ti9fI7RQsysk7AAPHbt21H+yTLQoW2AGrxd2mnHUkmCZL0PZ9d
sewFsNdktXku0wG2RZACGpnSM/4iooWXu4xkdL70EzxbcdPBiqEWU18WeVjpZCP7IjlsSWsFhKli
G4RiMM7MXIW5qx62A1sZCROuh+o839RmcK7x8p9pMAbEKzVNtsMGRH2wFRrfVEJiM5bHMVW7Hqjk
rQra5gSHmrp62d2O80PBDDD3GTU3zSSIXKwAiWjVpQy78VLPN12bzDdWvSpJ6toO1lgx29FgyKT1
IQ0tX+U6s60fwm/Uics55/XEpKNxUS2Z3KGO4Jdt3dVMZXemBUevdy7ohHHrrfUKbVZMOeMRZs4q
nEcRDGH+BZnEh09QyW45+sfjmjGQeWCoFRId3HCFM2+3RgFIt4gd9L40HTTq5p8D8d9xUanPjjtB
xCM4yi2mshTS4bUx0/RBU/79IgyqvK4mRpiVDNqElPiS6lVHekTZ+HMAVLJ2qJLf6tkE1IarXXQy
N1dI/Irt4PrIcOZvrYlGd0UECaGGeWrdQZmmaTq3RE1Ukuu6I+t+oeZpUWzRRFuD9yUNJ+vZUZYk
6QVKjCg2jJccjdCqsAtMvvi/4IyXAKAN5AV+y4bDnqjGlPTrzr3LNtA1ss2QivzG6J36ITJobHL+
HynbzsBpg/Y/9dEfuctY54UFKrOWAQ/ii3abqe6GNoL3PLD3JR7TG5Dsh7tFI+6M1YOfUGRZBIZ2
nx0zsPGFO7zCYPQ2kGl/+Y5WnuKZvwN0nZLemAGvcsgldA0tvbE17VLQoHgsVfBRGobzfWToCDIc
rOkUyXgyDsLhBmnX83K03HRI5KyJRN3lSKUGwOAMCLYVwtVKkuG+GMrfBqXrKCLggjIIKWEUGnVw
9lmn3JtAQxBWsuJ/Zz28LuZ4iFTruSFWBjmCZqxKDy36mpR2ElMz6pYy9mj8EpAhjYkMX2W1OxPa
mTntWZUlnNeWPJfqrReYYTbRzM1vrN6mLkmjoIvoPzBg0dlLMxRdunU/TY5+lNJ9wVqaYI8jBYCl
Z3/TOOkrunXnhP8q3Qn6rath6Py9PWfFO2VaXadmqK5tp/+/ku7U/4E2lI7pAqJQUurkH/57oFU4
GCaFDE4WsxxJqQqKYw2n7KZCt3lN1I9w7qlMdAHOZpesoyx+DeGOn53RsW+y1BOr1HAP/Rywsgz6
BbjvA2Y9QUQnj7VaAqa+us09stR9i4rpci+XA/0VdLDfjqyBmMhvhxYioglUH/LedlApJioMirLX
or2pdVjCkGdD1ug3hZQrVN3Fzy5P6UyPA/3eLG+p4SNEiuabcQ7mU06sTgCy/klP7NlUcayIgF0s
ObSynChi7kb+1MJ8oFxbsEKcfWmNTxuLqpu4pg3gqlqh64/kFWZ3vGUjIb/xRfHg2St48dm2QANW
Q494M+2ygD3sjU+oIzZNn4ptHRT6voEUs2QU/ufn8F/+Vw7Je/TzrP77f3P8mRdjRTez+bfDvz/l
Kf/+e/4///Oaf/0ff78JP6u8zn83/9dX7b/y24/0q/73F/3LT+a3//XuNh/Nx78cbBFPN+M9zuPx
4atuk2Z5F/wd8yv/f5/8j6/lpzyNxdeff3zmLVRIfhru2+yPv546/vrzD5MM8//85x//13Pz+//z
j1X4Rce3auvw49//09dH3fz5hzD/ppSuQCiYrnQB8oGE7L/mZ0zxN0M57M0kzUclpOAZ7PBN8Ocf
ls1ThhJUvwH1ClcHalnnaI14yvibac3xXKZUwpDSEn/87zf3L9/hP77T/8ja9Jqjyqr//EOxdfrj
P4rvL3v+6+ilKks4Fteka/CkscQs/1PCXOlOfRDyezZz0yYdtrSSgyJVN2iy7hwyt1eil/7B0cmg
87XsXiXm5xQyh5P3C4UXx3LDlLIfOrdZoY83zwnB9F4YUN6tuFqtodmhluuc4VGrWL1ZvXZwHO2x
8ZprMpJl4rgPJkaH2ZPtrdK52DeFiJlQpNv1rCyztJ+tAPPnZz/N1jiBDNhkuYZ1dPTUxq5xUuuD
It+wMbdlLoCCQWVZ5Sa9VKgZ0ZrF8YoOsLcmxdCeUxO2GoPAShn1i+mCR088IP+Ges4dZTJuNuW2
KcFDVyNAsViXaMzfkcuvPC7QbaK6X+X9JAMS3+v8WJqhecitaC/Y2OyxxvVAwnGBAnEkMslufpVW
9GOs6muf/eztFnKu2ArkF1CwCJII+nxr6Ja3CgTN8dw9iTmSgoY1VuNeHKYWgPSUJhsXLQZhW7uo
S5+pfYc7B7xNXqJ91kFfBWy7YLgkiICnU60bxVZG48nPDSKFps+YakvkOl+hV2qbrmSaD3Q4rRuj
AS0dev6xL2Bq8o0kifdbZgql3jDho5XAfWfePa6rd0JvMKijzOmemcF/v+ogCHe6j7KLTns94nfK
+9/4cGiatdUdFOxr5dioos1rHzToE9jUbF2Wb/RpFe1B8DyA4bJZbVsS7PGcdk29zYyuRsdC/IXS
nqYB52K5aguz2SgMVuuxR22O9/SFufJhQCZC6xTijT51a6cenjK0GlFI1X3ghYDjxdNA6dYR9SWA
LMr64yPw4vYgK4JvRvxabdWdXYemfTEQfqAi7SoGvgvX1in5DPSRfSw/HmQvQfMhSZ0b1O1Xfwpu
UW26++EOrhuS9SqkXxtW5sxfcPZ1GH0WnsMXqics1ydiHPy7FD8HLV5LXZo8/VlY9szIuGZkSa+b
EvajX/YFq/7O3wwVESSIZqBf8NtNkOxccqdS+SHG6txdL1iJRCakiPcYHLXYWfnts+ORroCKANRg
YL0Jz3k1ONuQo+roowj7cIziw9BZf1bRZ2scxzH6RQYzHCHp/6gcfEswm56MAAKJgyKV88W5hFgJ
V47t5VtaA+426PBqNVGQrkbKE4bFAjpyp/a+DpoDSkOQzg67wmJ8Nqy+WUMjlPuJoLxV0LO45KpP
TA+BTa6bEOysadPr4WdpNcHOasN61cWL49H+XBS2LnLcs/0+qlCytO8H5tFs6xkdSaU1siBz0ly2
3fpG70txp+dYsJnkhGmM6zRAwKSr8h7pfGOH+bXC8o9xqY82Oapi0QzGBZYFfXbiUKyCYLcIH+O6
6eka1411L6mkQ0AlL0PLccON4km3R+AL+Li3vu086uu+hjJFWNUqpPZztnE9wCbZpsXvuPa9u2w0
LkMU2bdmjAt/ki/wk3XqrrTsNEzTuaOtiB7vn+zM+TE2ZbqRufUznCbrRMDIVkgNKqjZvxZuZp+X
xD+GfChiDrF/RtBr50a0zoET9lghEL2URAWeRogzBICichSyAjifxFSOa3Nj+eFJizUKI0V+mjoj
vXOrElWyz4IGjr4T+dUmi3lDLhRHCqS/rdKgAE6afWpnwSbzonZXshbLPdZHeQmGroG7ToUNynlh
lmt0CC/lfOrieH1mdfXh+wX+tSk719DebKdvL14XUa2CmZ5VU3tAEL/V7aTaYTIs1sS6IYOrngJJ
qBfrIrKILnl7b3lDseMLIeZtnUbeV0805bqb9auF1UDqd6uJ/ri3M3jFplHFrWkEFLp951yPVrGx
sQ+z8yC/byrEq+NWRDtFk7ffOZbtn/0ofcKeV+6M6oTuvVonloW2BAyhMwWflQ92UR+mlz6qGABx
ezvgDtcUWPLBClbSCeU2oE0sMI+tLFKGV13f1mtB1sfOrN5xqnZrxAHjXjrty5QPL2Mp621rzb72
mq165WwGUkC4pF2x1ms/2VEfedH7gs/ALXflbKELMmzSOSMsZc9nGPjh2Wvw3DqBdcPkd5t3ZvEw
Jj/BXKYsOPFYOqbx0Ie4m/lqdQZhAMgk86bVSvwslPBhp6LW6aOS96BpPcphs8Udmx90Ke/K1rOv
rmH/QmDXCQr3Dl+10tr0BqLxRz115lqiDdzQQwcnHDE0SLO4S0OWAXA5nksEWQsVhCaIONR5T6TP
mKLp+IkIICb+QIOL1Y1nN+KIgMQiEvdGl70m9Ah2UeueAc44W8ulwVEwAMkJ5BC2D31LQAmyz0zt
LSu/tqpoDrknNjWxRDtXMxgBx3E71NbwE350lJAh71b2JhwSuY+z9DE1aiQcSu5LCqZMvTaONSeP
V1NdU4M3/UtBI/WYv2ucAOeeBEVfJOld6QFLL039MOTEO7Rudy89P72C3N4rF72ybxEcI8fgs+8I
kTM058t2LI8cAOJ6isLcd1l7ML0I5YcZvHlV0W3MYrhnfhtWpQBZxk6AE1NHlFp3MWJNQF8+GK2N
Z+s7ZuT6NBnMwnRJLzWmYL2k66zm9Buj/yoiQu5aLOJPUyke+vkPsnQv3fuoJNYsv+/00DLgMlJE
0+3gNSIbPmfzlzClrEoXrJaRBL8nT61oBr93QBW7kDmZ+rG/LaycTDga9il758GJnJM0qF6YgTFs
6ziNNpVIYHGb3qejpeMuaRU61iwr13UPNjyDXGD45i/Gu7fK0+W2TvMKQGyNFMTegHEiaMgrD2WW
POdVLo8ldeSz8seTUfTtbU8qFlIDidoefN+mlhEtFb9+NXrG6DyMh3XapeQJZA+FA1JmEFN5DNBD
G2Eir85A0j0lSo9PIRIbt8NoTmg3L8f2sIWM0mCEIJzEbUWAHIjzL6/8dRHe9h2AnNgu5Zqa+51n
GjiF8rjCFU/KEk6gMcb15kjiDuJxbdjtFTmhfwDxtTFQ8u7T+elWmr8HYqaPLn7UNqp3msyGIwoU
MrVMa8BdxU7fEyW+Py2oTwYSFkIl0FpMk1oNKI82ZXJKcC+tPGt86roKEoMaybGiwYYLg/ne/J0a
YPncCYu31O+zwUVHCH+L6VinM9zFH60YYHpHeopzGVd4iCNjqwac9A65LKrup0OX9vF2ilq0Co44
DsVd0obpHYszG14/EH49OkwZKNkBFBcgVcqwvr4trSnkAoludAGDldpDcO1ti/LngNFMBvU5JxfD
SePgBOoj2Q8V4t62xNpSBtCTdDQdWKFHHPAjE2TXfNa+BaRUoz2vk08SySRco6OLqIabmFiaAIUN
QxNtoxSn4giZqHgamefXUO5JEImhx7EYxIq3G6cyQYvNDJMM8nep9VfIXRe/su/cPF1ZXXxbe8XP
vpVAuquN3X70MdmLXOJHeDrValDW0XNTXI3RqxPdEAruHUK95yvGZ9LkgF/ckIG1ppI/CwSsmAYg
g15TeUfNclgnDh+TN6QHUH2wMZXYZi5/AAr8bYIXg4Do7jw8SdpDG4ooAYUk694ujC06l//F0Xns
Rm5EUfSLCDCHLUOzs6RWK24IhRFzLOav96EXBgzDmpFaZNUL957bhjbZ0fgWlqfJkibXxGMQpxlw
PuMGlHPZESWmH5sBxlCZTt9d3QDbUYtpp/U4D0e0WJnJiAFYZRekYDgw+Cp+1KPeb8f+vSOt1NWq
Xt1NmcXmycA9HSFYp2XEOdHsYSkcpFQfPTRjyMGxh19YNYwxSwXRzEEWt48ML9JHBRCLZ5ZL74+U
xiWc6ONcA+HuYwWweEwdmtoUXqDOLim2W0kU2a6f0avZTRfWeU++pJDSc+nEBwkclYuVlb6pQGtv
qqprrUhJhwQqiAEqXR7TwNqyORQV6kET55PfqSJm6UJ1yqjZY9LmydrioFDD5YTQk7kv1v3Vns/k
HtoeAkpWI2M/XGJGbU617hZNFkGEasItrPYTQzqqrgKifmo7V3WUoJypTQdlpeHBYrw82ksMLK78
Maz1OJem4mZTWgfDthMquUKj0hfV4kt9Q77MhoCOdQmEf/0WxTmRMc5a4znIvzMxsxDiAZJNLB45
+HStpw3LxjbcEP+lIbNJtaE12jMYqZa+wF9riyGghxja8qJxn6nqQ6WThRXBr9F0IJxWOQbt2k43
FtaeavQzYVGq4mVobRDT9W+dbZMbYCZYc0ig0Xkcy6qV9uDGwFvniR70dn9HnTijZns0UZLvqb98
lhG8Fyqg+/Ju0HSwKTGoPU3nOs+ExprO6iaiA2HOsD2VdmOKjLSkp3dXpKxZwXtflUdjjt9UCJRe
bptWYGr0wHGCNFMuSj+XiwdZ98GErL6tQpLuGRz6mGXoYm3QdXiSQVIK1vXpi9Mk/MYBE06q9csk
bCNsj/6oMKPWivzDGns/itfnZFzee9IpXKW5LHDUJPAGhg1dQltR10avGHs6NjT9jTgQujsG/Sgs
jiyEGq5ebPdRdXVyJv0msuTKaN9ErKGksKQQhlEoBqVgdoc+n6TiDGK0QeImM+fn1CY7c5Qn2V+G
BFFCmcU7AoWhS5WnXEuAVmHPJ1WGYTF3YVZoR1CK0LNlSwEJS4pnoVl+Yi/vkd1lviom6uvC4JUn
2mj2NZOlkLHor7hmX02oNYgbtPVIwXioh7piWk9cB/Z6t2EujuK8/uozacZMP5u+ox30mbxOO5Ow
h5VcKcr80qwLUfMbGbobyzfTBo/cKO/TeE4mR0YhPL5ZdBj8dKmzl0cLkA1bg5YDAtkrDQOkxq2g
3///f9cZJMqo51FN5QGipgqo3knr5mKPXH/sB0eMUANfwXlGc75J1/MmOOCCgzjDktCbUazspdHZ
bJ9w8eeExiSdOTsIZEAFSSCdqO9AACovIXvEnSNxYQSGEG4sr+CVe95Z/R1MTncoa/Gr2Ng0yw3L
JKZmP4F52om+UveIMJ45WEJj1I0wXRogHqvxJJo+D0XHXMqRyqDW+Zu4C8brPySi1zwmLYFk37zI
pAuRWkGFYANBcnaSsvsY4WBOazKbMk0YrjbyYxKmGPaZ/iCbtINJYbPKiceOr4ed5VRh0Wmj3w/l
LwkwrFuRM9Wd6veSNvvJ1FP1RpXfl+1T3YrqmDj9E7Z/vB5l/qRN5aODZDRQCZxwJ24WOA0pTA8k
ay0BhoHEhJeNRozfuJp6BJkR+ABb1j6aHA0jrN95JxvF4A6q868xe6JrlK6GBpXFwdKNytEZf9Pc
sa+rpOyNPCcoQ7+IkRtw1dLPqFt8vob91VBdctzbs0rGrFZn95IOz51imqcluSBau0YGNnLAfCRa
OS+rUMMB3AAnzEAhRB09NLuckY1nssiG+W85LtndlwwDbQFZwpNjpd6hcAh5R2CWcjgubMJIMb2j
9vgbR3ILiMFDxhBSSJ46evp1GD94O8pg1dsjkckhEnWZlC+DiBpoAzvxZS1AS/q8RZzSmw95Ts4w
ZEK0NkGXWa82cbddi8xR0UaGP4hfGkwDSpAs0MsdcLXIJ1DdjpVXqCP9hI6laMT8GOHBzPBG5fYB
71XidRrnkV4A1ByxljQkcMlN52OvMuoydTtlAKRD9jU2H5WlFiafXut5ONfOJ0vvvEgHWKPRQWde
N3dY1ibCBqRWIc3Xrve1RiOe6q9R2SDMtPO9lYs30TulS+Xa7olTJ00vHiyvhClgZozAsgLbL2l9
tOxkw21tNNZQVgxeDkeBYYr9RAObXHWdEYo+9d3OrONHpHA1jjTrhIC1eJgkZB9NHyymYl5WVkOI
dtnImsZ6kFWkLAoUfBU9STxdtJSEgpbIddPIjspCIckfR74Jy2cQ4U5yGmaHRxlNUT8QVUy4Uw/T
D6wVPMlvckFXWJdcSoWlfllROZPJlXhAIFefgEjdR3J8JftOC5qOHfIkSBLsswoFV6ONx3JZHrKs
zFw1LS3imKL6wsA2doWSKBwd+NBQfH4RmP44VqRuCoa7jITLHkd5SlFObWIJ8yshZJfd7MnG7+er
r01Tmp4w54cJL4PnGFrJ4zCWoGBV2pSFON3CemW8PV5UI3kvVR5RQ5WedJorT9HLR4Vrke/T9gBk
GTv2bkCMkHk4GvOSfKC9XcDE57MAflXyRIx5fLHlyzCvBGEtzisTZcxF5G+5RUN+NVaEQ6oq8NJk
wTPX+Qb3oKtZTbovN2l/Ia6lbln44KMjH5P5gA/GW4dY3QEXBOaPBsrn7v7iRHaO5Prs05GUE1UU
VbBySwDY5LpSBYmLiT6dCjD22BZVZ4dCKvIrcGZakYl9F0FrLWITk91M1h2Ln5EVJr9SMxfUzTxO
V3DOJ5zZtCq8HSEhWV/1WCJeB8zII/bMF0fImGI6jGmxvUI3MHASIwynSAvNsl8/JVFe5a58bs1c
ukhxwRS1A1vqDPJuzfTbmIxMgR2001tmDxqtnby2JvOkluwDozxZViOuhl7e2/5Fli02EZZ0qnGE
4eZIc1/SVFgrEWnkBH4oqdn5kYPhq6lxH8WbMSj/WsYepFjaqPBDl5x9fmG4CRnINvlXpy3mih9I
XGSZAltl0htmlC0BBF9cH13njZrTXCK9N4JVPWqSsjxGs4KtmDmkGc1HY1yRCKwqtxhdm2dONuha
eDzSmLxC0GM5Uc+HqRDDY1STIb8gfBRV/ehQSXjpiMzb7A2/MG2q6XQIBxWVDrk0mWtoDMtEyvZj
NaInEBZP7VOnDxNYOfslI9PbxZix4ttU+Tzl+NhIyi8GortNTwyK7E+i2CmjdboYuvqpWqwUm9W3
QK2euq1pxXsv9i2SGwuX3HHp5m9phpiOwNgvWU37QCrMsNNx+mGUB35L1LHJzGcn1HfAf4MPJo/p
njknQZkxCulScn6jLhfEudzVSnYOsvYYI/49gpU7VDpxWTikt9fM8Yq0X2GN6nsZxoNfjoSCzdld
tVX58GiQ/LKnzXpIuvRW4MQfC5CwoD2uCk2v1zTWe9mMf4LprWsUReszTOcSYzqgL6k4aDFEEiRJ
kOLWDAXWiAiqSZMUCiQh0ivB0N68ygnCMOSbEyqAgC7aw+gNbqMQmz519nDlWF2pXXD03dIoVXdo
ea4q0Tu431inYw1D0xJN2PnzQtmp6ls3508EVrqR1phHu6g/bW2iHGsYNnLvrbtu26UXJHNqBBy1
dSadzdhggjS1nM8r6b1VF1LKjRx9vb5HtsBElepisatbx5LGmFQtUBzWQo1o95xy/4oezqR+TE0V
3oVDOuaaULmpmj76U44lxDbsd4ZQNICEmJatbYXphJ9G19xkTZTQQc3tYl7pFzMwQJ14OMFzu5QO
/D06gqrQdI7dRjTSZc4FGsVqb+hxt2+n7BPbyUg0VHM0KWi4E52fTFjFnprnMpY9EbIm6mPMJ1R/
BU96kU7XhognhsJ2tHMaMwnUjOGmROqR17RInpuKi5Cl1qVK+lMeb9yhCaC52cs7XcmVV6f/HWSC
4nBbE7qKuwP2i2cbRRRkY/yVwsIm9slNibzeJmqWTpoudgudnxBroUuP4qbp37z+ZsqPqL8t+1Ms
H9RLeXk147e2rywvs5nCbZmqoiZkaMLvEebFm5WnXx1WYhCya0bdShM7I7M4y/L6RiDQ05hqyq4z
ul9RxaprlA4umk0Bz5uGiIX3Wy7MYBnh+xbsWvjReaVrjfNKaNquK9WzM6Lys+kf4v4UQ8FHLvxl
ifGH+MbP2cDWYg3qu7lq2e5fP6kPw7J0l8zR2F5UVezNUmIyFRuJEuiaDyVdpycnf4elUnuSEjMT
aop5D1A+XGLJOlo1Mfdoe5i3k6OBpxDqbayFZVeElPWfgPi7XTpZNB7zr91TNJemNp2LDGePpXQj
3QGmNbYjHN1TUkI9b4JhUd944rixCKB2nS77yL4Y87idMEDvKD+M7vgc9E+yG97igQCkDD5/wp2n
zHx7I0w5c40t0NM5Vtm6OHOceDVNwfPQJnCh0+dKLbOzSNr4OHRJ6zmxdGWAzu4ljl/UIkeqpq8s
UJK/NjGrcDM31PNmuJ9QwifSKodW2/+rO1IDc/1aGfVLNvZgTFBCsXd0ghLn0VFry1tRkVTQNPEf
8/E7pTHZbf/zbXVOtnV09mIgBBih/4Wf8UmiQIZfre3KymJKHWN5kqV8J4Con3ow0hIT3zjXqx8y
Qcjibs4zOLqjUTD6s1GuKi1+TYMBPnZsTRKKR8m1n8aaIkKPSLvHiVEyWhjk6eV/Lp2qmxXGjZ5S
T667ywhJnRliZBB3hC4vN76LgszIdUvSAnMg+TDHUt+R5luPGQoPI1iGouK9w1fDUgyFqh0j0reL
e8WM9T4L89arzr7aRhpqMqWexCjlxIcCqGrzczK5OFmKExJDvMBukUGp6U5QYwPA0G/gDW+/Bie3
ngi/mliq0Zp1ZlFcrUK+FNb9/1AgUeYd+tDqAQOCfKiT+jKCdULFyC0ZICH3o7F1I6Q7NnHQa/XJ
sOWs1GAQ8Q8SoxUMOtjQ9NXkExxoLcyq3xVJA+Ok/E4mFO9zfEhmxoQsjeaLRT6vU0WBlb0XxWvJ
lLhVb8mgAVbt/Vq7ARJvTfZw0CqHtmTO0CQuEinXSbbYPSz/iBe79DWPv4XGe0TBu92EDZtYhS19
iTK0e4iqj8n8rCUsXVV+RcMB9idHDgiRgajXtWO2zEW6XxP1KCnSS6nhYJnIQZIymOAye7suYjwK
4JOVF+tyl/8pcY2rhcp9zNpHmUEXb9rKdWb43NEfBIb/ORVS+9wKt/+msFufGCuK+klU6aEven+A
WpvM4mo5PQyj1QgXGICx9q+XuQELHek16Tvjr4OefUxath+M6VnhaKbsZrb8JOYEBoG61SH3WnsE
cENOBMenHv8sy1+rYZyP/0T1WTDQglW6w4od1gAFxzOSfx+HlZvG4GZx9h4KhrKq9EmK/LsBjFwQ
7c6ymlHZq8J4GjlFMOdH1BHAzb1sJthxw+3ZqEgqJLWMb/KKtGHCO2GPcpBGLo8K2igN6TS7CTtI
8h91ODYlKib7wPP6OC/x62KnoWOnwVJnV4GNo5YYRTKRjAMZymhGk9O96awr++q9QlnWs3xpQRbJ
QnhYWYi1ZmPT/g3kKw9g4NXxdUl4xjN/QQUuFBPbKI7hRX1lHZfRzbI+Yc8TJ/ioBqIF8nxnWpAe
Ytmr2/megEtRoIExUCOBUUEtjRWtQofhrECB5Sdgb26p7ZNY64naANG0LaIF54szPfUMe3Tx0bHJ
SJD9NtrDApOKwPuTpi8hBQgnWsEMUCFq8xqBYLNpAJQXs99CrZJjrgI0e1oq+Mryo9ZccwndAvvK
pj05411TeYi3AHSMLdqHMTXoOd/t9qm0smCwOr+Q2lBu13Awb1MHtYZqxOL7k+IkNJopWNMLARyP
+RbnwHXnMHSU8FPJSoWzjoFuS45sVR+U/Ken9uKd3qG2NabOHQBDVZb8PMT8CEwJ++OoOIGkvJOZ
iR6Jwf/ki0m95lWDT6Y4mxiddAfObPbC6iNIp8lVkE2Y5KSu/d+2KjCZcMfIe2UxvlAAs4nk16F5
ogPE4+Qn5Pc0mbjBo8tU39Ix+RloSPii+zRA15JydNvVCc1Jon4oCl/OJoNcB+VGEzcRUwW620sQ
hidJ/9SgSD6VESFWsY430dTuVSTd5Tbvrk1l2/4qcr6tWb00PCMDoTYHQbaJnwsy8srW6Q7FMC5P
DMCAQ9a9dsjz4pyZU3pF9Jwe2mwM1/G7jHzV+IzirxVjwjYkWIcGhsVhqSrGKggSIMnIigsO6qR2
VBItyYYeE2++3blNwgQHNRUTGwVDMQKh6J/pPLPfkvP3mlGTl8bU2EYsc7j3iER17D4SSYZNTFY5
Hgz0rRHByIUDe4EHBir1n7VmDxMDdEw4tONrUvtNa2fHltNkQFKT1PFJvBTz+JsX62HuvrSKJ92x
/VJrf3DJcNzwrEAFjbmY1JeqwyVSCnSImWr7xZbqyHHLJcMFoa2z3ygLMSL5l9SwktUMhoMwMpJM
ZzbbvhfRGEZlCYS0OpSmdJjUQceGaDBRLU+lRQOVPWrJwBwm96PqpXizV+PWLZiZB2XEWI7ZeugJ
RMPJD5uSE5llhStHNpe67tIy4b8WkJHjFM4NCxPMbdoT27zDpGnI7se9SfJPMkoQY6y32YrRG6QS
O2P1guq0o+ydZIJTM/276RLXdoDn5QqP0nwao2Y3JLApHcM3m+lbMCgmYJCA4fJRdPO/EZNp+woH
9tUsRcgkj7RSZAgzsgAqgzL5Hh1K3SE1ID6ktJrYg2NS7ALSG2fbDo0a3kgNXDA2oFzOpauPRKA7
uEpqEhVAzF1YFGz6Jyo8YmTxAhaWvYsT1efX6toWWpjmDauAby2AcSVylom7oi6/KjQPRvOt94g2
FuurbXjfZrBXzjBRwRG/7pXVR19miMZK37QVbOgZSaLZriTq1qsHfEWmUx0SrX/R12S3YiPQedH1
Rezwsv3K5Ved1l/4IL/lrR+dLIZJfVDYs+7h/hC7JJLfZx0JiIURuoxBctrS2eAO1rBcWQlvRBsN
8AVH5YJ8gr13P7VuU+hvOJCe21a5tDgGTkWHHqMuHtN8cUKQvSK1BCelxK9ykL02Vd7KrhOAyRLc
Q4jP8fIMEw33iHNJFuBJofC8GzEAeFN9wBStvFYN05/kTuqzeRwL6kV1YImUrCzpCgevrE0jJmGp
da1a0AyMWzoBqqmCycHO6QzsHdxlU3UTw6GE8Yne25DD2Abbr6Frc55mJoBSvt4zjOWuZYqbLmmv
WqQmx3ZK+3NVYWXW0jbAuzZjvec16TIjw4cMtTQhLCnW/DzlVC3OJfMboecPJlHDyrQcJgVbeKx7
Uyd8uUQSxt/dTm+G3vi2jg80zZ605VtTKxbu0m6GtUAAujcRDuta5bQrCtWdZ/PQdu/iPU1vcneB
iovW09s48SBZkCq7keOx01mao27qO7V/s9a9wPTTzy2atyy0kRnFw2UZP7Kh28UUYIUl71SDNXO2
hqPyYc8jai4qiE+w50Gnm1BQ1PmmySu7BdnfZG2iwH1DiMzE6JcmMqL09NOyMc9DiXbdiZf9UqgO
C/oN+BKxY4nKn4GNBJ50jebELI5tMzjumlESCvElqdYrYQletAJzJYWX1XPcHGfW4Fh04mtVxCTf
zkfSX9FWx/hByGKpa+i5VmEf6yX/URBkBlor86yY6ZX4io8mgnQ5VQa27UHFtCLZ8LWMOShnxy+H
jTWVXW1LIxnAuDmiuMfRGnaLerFQAFX1yuIbIjQhBGY4ZJ+1XR+ZfkK0TbzWCU0QNLoM4Y1ny+b3
K/dkEaz3ZpW9RBRhUjyqg7VHgAWg5KWOrjmZqRC1DCBw/Q7RALM07p73IqHWHyMyJu2dbveYNPtb
zZ6My3xVrGe9f8mUnrs09SVKPTFBxknv3SaMq/7kIXrI4zXABu3neK/KnOZVWfya2d0oreB3EC7q
OAjQn5vtsyx1F4f9Xq/oL/C63CUtLznTMq/BoSHXP3MqyOYmpst+hE8pjfbDRu9xMmbzw3fDIoEq
g/Cy2ldWlp19g+z1veeRgzxqSo/VOIeygZV3Xlh9MeZY8fDRfRHgJYYXR5Yw7nUeFBTW1CY7QSIP
xoWL83VdywCSRDfRqSD/rMnoap45qdwuxz+Bdk2ODZ86dIqHUJfiEAQBg3INNVyyXygquiRzKfH5
M8iDQus1phumNYIcxhAF6EGPJdAkldDq9vnUBhMPCctPr0NnQO9l7ea8Q2oZkOnbogJEQTWlbDgo
0TvrJW7PLYulrfhCt1wJbV/JObm6REg4k5cA5GvG4iHG6ZCz+A+gQMndHvUzvGozjFlXNsVh1K3n
0Wo9VJkBJHMXoHBVJiVrESns2490YS+IPLQ1/5WpslskAnArNmYrADW3zNfNVxYUBAGxKTLZUlOc
lgbynEL/V0jzUcwP1MdMqaqzHhNxn2OfzlJatxU2uYhoLfkrm+ZWOPNugG9I9h3K4Cwgnoz+V3nO
B0zQZkyiMjFrSNt6OM9J94DjnvryJ+XubLTWFy1aB+eSrY8xmktXNy69uQSCvCDFJGskd3B8bsMI
LbTqKdjG0nl9Iuxkl4+j31X9HjrXpe3eFoOtz4iuNmm3QWeCPxfjfdQBuTFwhJDH5avxcMoGhORN
NLmyRjaQVKPf5eL8LXAK6U12LUgMizTpTKfhWw4sXycQBSIENT5Sqc4j6xy0cUVkvTgs0lyD4jjp
YBrkX6AsqLDs+hG8uCvbKEkwYzQCmz4ay6yLEDfFflM9Mvne83LZikJ+DdVFNf2lHfrqmpY3sjL5
XIuK162jDqgy1nUL+cUiS/kju3+gC36afL1hmUmDVWFV3cDwKvZGZv8lDXQ+Frm7REpeI12Dn9q9
r630MEb5+6rUB+QK3pwxMJAy4zjNotvron1KRkLBElbsPPrxaLLzGcVNoL2BAfRCnC5mMkviQF7s
1l+VozQ0xk6VkdriOkUBCXTZw32FYJiVZyTvbCd/jsmUc53yzRk/neLdStgFozXJHYZ/05nTeof/
12xt7nXhGTFLnLx7z0HGtKwn1eRVLNikV/WCBm2TkhGIN7B32KuJShK1jM50GRR02P2lZNIMivBU
xuJe2MwV5K4mPKr90YahPIqJsnFJ8P4KeDsMqLNs/R51nRMvhaZkG9lTvtq/Sf9qwA5wiRK4rXnp
SdZXgxm8RjWpsLlafhH188TrW+8m+Z3VhoqmvqqCIbTdfCqQLXO93eusIMwuYxP3M1vaS1HmUNsL
Ng5Ttqudf1OaSJz6JKZpytWKLcaxuz7KWdURFjoil2XRd2G4TgRB4RD0lweEZYbKZD3nSvy9jKc8
i+Q9GrFjm0AVJ1YOGVQRqiMx3+kDeyAWwmgd7Sk+r9Fi7aG4PkpyvmApg5ssKTypfX5cYzKLY5kj
bJ729qiHliC9wQGZm/Mn68Bn8S1KFzJjmL2YZVhzRLDWVO+ct+/xDLDDJgHNnSbpsenpygxUWMRs
eZRETEqS01T3WKVX1W2n7gmr5RZu0lxoMQ7wOm7gQFE0CGJ1RLkvbflD0nTaZuWn6LnwowG0cdq9
y9v8pJh3mkEEWyIe0lxbg/maVhMUJ/V5HpZ9Ii+h1ja7tEYRsKponNITsme3HaAHoLFBL/VRLe3b
1BZB3A8kxlmLb8zNfVirg6bxjGnKT9f3oUXeLv9Q+QzVTonNgGWjz07vKNjsuIqKuKU2a7SXVvut
TmNxQhJ76x05sBvKmyg52HL6uTq2AUzIuFMzn8311ybo07el7gFPzwPJmyDXDO2RX2toZrKfrmRf
IgDd0LGevGCnhEPEdayxU5rmWn5gc35SjMozMsKPkuYDFM6CfKU5MTK5b3ShobMe+lLBiGI+NM14
qtAY1/o2fm3YUrCZc4jMG3C3SQhA5t55WiesN5N+S/Nv9AAkWM2MLeP8113VPqx0tJ/14DMT2lFl
X5EFo9QSoG1sTlcDhBjycOlkjvBZy/qsGk6Ypb9YV4OaVUEnvy7IpMde9SyVXz8NI3EMqm4G0H2e
a7m7rc10nVkx6zTOvUMCaqu4yEJxEflzPOwwxvt6Ou8xL3p4Mb2ijW4axdjcbMDwb0RS43h3YLCt
BNR2hKfrMmVjbnzZQFeAmJA7CJd05QM03jQmQCUDYU2C/sO8oBkv2nDOQB9pZuw7YMAtjQwOKTkK
nReSLzmioYAwr0cvYyxfHcgtgusjVwGUssTzSCgmF884CJa6jTYfqGcetUU79zrPayf3u5Ts0S2l
I+uCAf4rxAPGG+kDCF2CDbqwH0XQTdq90Yhk0/VbgpI8meVDmrxkKOI8ToPeOqZUIo2MIgHDU1T9
tT3EWqZBy1ZGmvqtYl4VYOg/pMtrkeqHuFdweFfGXle+1whnyjIxizNsccwqTqtkF8c6xk/NOElq
ch8LsclKWVFWY3IvEJ2DEE2fJMDDPixGO//IqAvGpH5Wp/5dGdKzYq71DqhO8bSSfsMK+LawbonJ
o7Yj507GrB9ZjBUWJLNYhoP4OZoRKIGyBdfRvS6sfIOMxX4knbrhR+4lgMHvCI52DpsDJZHCOrJ3
JrzUoeJ+MoVfpiIcOlxNqH/Xtf+ySqh4KBuPvNUMedJmTy99MrOR1NW291sbGgMTPStWj4tukBc9
gyExm/7d6c0drFVflEbITKGH8aIeR+y4Sa/tJmeY38ngOA49cFodYhFPPHWbYjuHRiaUjSiAozS/
rNvIVPw4GFwcOiHTzs5RgfQPRmZZGjcyQ4+jKG7JK5HIJyd6a2ay4iUcLjFmq1mpttZ3oqWe1J/e
Qb6ANevQkTDlVpMTDIS+NCr/TnWNu2rFUT4RHaY5J6hTPM+ENDXzcqHMbBFWI0Zj72cBaZIkP7bs
F56RPHrUFaqDBs1WEBl9MEiO5Foqo6kegmdtqIdeUUBJVJuBImUut8aBY7XPGOuZheXoIcffadFB
I4FSWgznKLKRB3ggbWm1vhc7/imbzNekEoUmNx6UryZQkJ+gn6VyRPm3jixS5sApkosDR6e0IUFT
tt/YOZ75TNhvRM9zrRiepgy+joKHeOl3RUWhuJqFoFZGyl6soTJjdC40ogSSwrxS06EpMz3ktl4F
dLIs020YwmMoVUTCo1BS9SGwFMzZFixQFWtKoGl0eyx//WHtj0Zvzje7aV+sdH7JbeQR6RpQIST0
qajh4dLRtzVrG0T6eidl1bPM2VdnJICE4nxzfryMGear5nM27WCMaL5K2HtZQj7L5DXMiWrsgd4i
Fd/I4GX0aDuiBwJrsGiEs4ZLRrCJtpPfDiUg27aPqq4fNjyiHW3BUgmvyUIx7jzgqGfe1TAoo05p
dBWKtHOLpHhvleEcPyfHssyP8IIuQsfgRDkZqf3TYjA9I62CMcxLY6rXJb8La3qOeob9HZl6NaX+
GHnj1JBRJZ8U1sBLm7400wv42sacD7FtPE5GvHOq7NWWAIeqxAvoEkzIQnkYZuWBxPpQaInF6rcl
9w0YSvxt6JcEiojR/8vs1EuLLpzVf3l5XFBwmzZbdX0LV3uRkAl0rJ2mYvRMnY4VIQGdvVmA5pZS
hkKMp+C1BKmT614md2hztTt8lpdcLT/gzpxVdjNyrV5yHRn30LKmgDIS2NlwbUkTqaLoNS5u5mQd
LKJOuDAPiYh+6wypg6X42sB+TMuf6f4R5GT3SRIDrKFiBmuHS4KdS1i2HVon+aIIM8wxCo1PiWQf
22z+59oPGEbRgS3mm8R4aOpqh4XlJq83zpLVTUzL6gcBJTOiD6uN+i7rzRG+0xY0+EyIXuhkKDUT
LcYh0a4Ius1931vMLdo63pQ0pV9goNO3KCF7jtxK+bY1DdVzgZgo6etdvzH6QSevhn4GKUhCvYJ1
qnwl9jXBfZtf2e+/MTM9m8L4KkW/aeADKC+3iGC5KWGESsfNgbNX+oJdqikQqxSxXzLx4U4NkIbv
aHUvMQmmnYqiTLN+EoX2cq7yZzmKQsDeB9xFe4NaR0hfFsFxSG3QXDAOtsRxMBnxTqwqeDWU6pUp
Iw9+cU+BObtjlAQa7URMZzaD7VcEQOXpo0iW77wjBxtIUdUmPwxuDkIrLpT/f11ED5AmpeEW21C2
j+5CqZ9G+JjEkfyNJBRphnZbEA8iyggJRbrPlBZDBjUCDElk1SeYtl6pfGgxhqEW2Ak0wGOcEZxi
x+M+Um0FkWb7jSL4C6HGzuhY7hnYAaSUZpcUXfhPLFWaY5wWn6KYiArL2+c55zIrWQ3mU/UvHkgU
aIp/ul3/2XP3oUfYFoWwsGBwlIv4mk2sQcQtSVb2Siy4UmyHZcz0HrsHgFTI235TKvshZTCb1G+l
IR3JP0E/y++JcW9ZkeFRg7yaMmkv4Sfws0oJJTNF4CB4awADXft4+lsi81vbwDuEeoR9LT9L6C8A
ZQZjHp11S32P9EEwFl8+0rw+LywAgVQeK+xxGIb54NGxZ72/aqCguW4weXsTN0zG4C0xQOG/lfV8
xOOHR5fmt1hpYXPYm6qB2o38I07b5MnaBLxoLzs+Yw0Y2YisJY4t3iuG0qwTaiyMy72g4vuPpPPq
bRxZg+gvItDM5KuoLEuybMvphfA4MKcmm+nX38O9wGIXuwuMZySyQ31Vp6irCnv2nujHoC/Cr46S
1WFIvmYk0FbjiI4nL1qJIhfryqNp2JDmj+sgq9uiKNfOs6/XYg3JKXBNllgOsbLN1vj+H9AFXpEF
A9lzXjQiomNG0HvIg1oFLab9akx8b/5+KaXX8nwvEE2qWru5gwdzNN01ObXebfpEEfwd/8ZzVgla
2omZDSW+9XJbMWuTVsdV2vXWddU8ySy76dr0lgF4roHRts05HQE0uN+kK4+1FT5RJJxvjGWkVLFb
R9ozDpj9DKsqiAEobia7wSYvdyCOPpqYZwqFYW9PMBhCQuZ6YQPr2NtV/U1q5UJuDbdKXn9xr3qu
AGhvumg5VNvg9fzwW0r6n+rwNqufFnvBeihB9huLcuU3vJkku6Do3tukP08x7bqgKAJSz/hjk/AH
L3Ggq/nDzcKvFlnNrhn94Bq/kU2WZL1Dcj4WyEZpmmdCTQ/J5IFwfszIaWKcdUL/5JavJadhmuF2
je1HlGg0r62TouClgeHda/GhYnOZhPFy8ihHbrVvfePdcGy86oxuNcj2nT3e4sG+EpA/Zj42mKkM
pGLQZqFYRF280b3pHqpN0RuMkQm9zFZ1H21sda0Bki9KbCy4DfGdOWQwNXovBicfcurue8PgIi94
FR3wSaymP930XfoFNv3m0W/qA5vVl5G62zjLOYRWFy+h+rBA0y4wQUJu5+gmdUoMDXUnYfZUg+HG
GzlRtOfdI/MeaunVn91iVeBzBsKN7P3Pq5mBYf8sjJm7hb510XI4SdNS2Dz4+fBsAQzsPXovCnbH
fFgXsgkUo73SCF8S7hpEi5+9tDsTaSei0vIamHixpEbTnBbi4cLuq9P0A2pN5ngdtYTDEWFr85YY
HM2sGkU4pKCgCiILez752n2hZUeq2U1iJdmn0D4TpOvGLnaJ+cVs7zQOw9pD98B8dMypv1KRxQcu
b47E9mS61+UYZokVNckX353fEJYl9EecTwcV8ylOBVBqHNbCQ/y1aZhiZUvc8lLHzOk81f5LNCCn
pssspX1J+GZbEQdO7TzDNKGAZHoojNdmfiYPEQjGiDDRAqlpLxHUWGlbP8wvV3zn3pYoLdHDog04
hjLdyDFkG1tA5oFIvBUxE4JxHdbynDZyO2G0zapEZX3gufqzZr7XpvFSsbJhillTYM4/kW6NKT3E
8yKPYtAr1HbKvY/O55Mu1RPp8G0VF+sw1UBsRek6yYn8dJe8zFFkUgaTzH1m30KZnmiZUPVmIM8d
ozyHipNoDbnF9vImSF7yIT3oFEm71fRCtPNfVzrbAeNuOibXWe9uVXRkz0WpLx4Fao9j9TgUxk1k
e9h/fFR0fHE6fAo/PgBsRP3Acja3PEsu3nm1EtusKF5twiOM/pB6wrNGPqGlsbBIyWhb7XGo/Kde
v7Xzo2UbezpBTwY+Ku2s/J+80AJJRbAc5NZdEAUU81qYK0yJwReKrDl5DEblztEbAsXulzRMNoxb
Usu7bYp3NaMQO6HawcKLKTOcFnOqVSv0z+EBgsCR80m2zlM4f2P+YiJjK4eSs/CoV492YTzZNIV6
wl3LxSIeE6k38FBSYFF481YV6jJKXA/2RTOdAwCSb8bM2wJ0ouBIbmEcsQqwn03/2NRch2YIFzUc
B/nbdajGKYOMop4eUrPeWssMNY9e6G2ozIE8N5dycwQFriOvBZNwdwzpvkCC0TGA99mlF9vTnxNC
kSs0zC+PA7TOoLNN3udCD1SN3qsWXBJG4i8MkDo3tWDo+gu2XFpjUgfFlJzFpK1pCN6mnK10wRBi
oscgpw+UZFnbxg+TcKjms2MuelaCZBY9zYp2shGQzqR96BZDeTmcKFh90biC+tElmYtDVpLGm76V
tGBY2Q8jDrk0otpeZfZrY7Ds5xKMBjMR0n07tp298jDGO5AoHUrN7jVbhQppxupLqn0Ychvmqe+7
oGs1QozWXk4YKKfBv4MVZLWFAM5RI65M6gjrvaNtE4EdJJzSbYRRxaCYN2v+Gkt7802mMBkHlWg4
Ota8V1y9MmC3q4TjziTlmcWaXlIk+yzs1ro/3bsw/rSK6bFGv9B4aSjbuuZsiFWrHTK/Zn7WLwRg
RGjOT/UAZc8LnZuBmBlGaKtphVDVzP2Aa0PrNpaXU29LJN8ahbeLDGM/kljhrkuKXR/hxHu3PHFu
Q38rdcIeWesjkOb0CmdHsyUiT/HciB3WGngMy+kx1vIv0pTvM0i89TJgytCKpnLmiXKsT0cVxJl3
RQX7iqJNDtspE9mp1tHDo/LcAg3zrGilmx8yevcbzjJp8eUbCwVCneRUrxNh7Bokatao+V/p6Nep
9be02mHtDir9IRz6bYHcmRv5KnG8HynIxJJoi1elp9+SdsZI3yKrSLUPobMZbh4HbqqTLGj8C48I
dLiqZUZvfpqgQoOwxkWQxvtQ9IyLMptBsU0XJWP1CEpuv5U559wqfBS9to+5umaRzoFR957zuNhp
KXCd3mNbX3Ah2oRK1aIlvRVjeutCEvO4jQg31KTTjfYbzXNpeQSXw+R3WYALqzh72k4hAANQPddj
dyR+csRfuvewD8S54hFuHkPvF98aAni+JrTDodJbTRyuvI5uJgJs1prxascsbxJ/+oSrP0woe4fy
TmtRraK90N/gdRK0wT+V7pBycRZhjqLYNWYany2GzIgyyWzXYB1YSd98TRtnzQnMlq8xv/RMb2H+
XYR3N90z3vhNODKVWfUsOPcm1LlGRblLx+Iq5sd0ao9ZH/9oGqB1awgG1b1HljyS8DQmHDFlaYMl
EZxJFoNhKV5BgjxmoEszuNOjVd+9ZgrglwUaYH8tMj6jSW545x+UCYw2+Yja40jOM2SLK0kOE8OJ
UzsopheXo1KBfoSK3+8Yk3AEpKOUBEdfacFTQt4dn1uAwLHx++zo0EVG+dqpixgptKCScU17fXlI
dF4mxl1h+JsXauerArvUjyDTVERPrvwbkU7tnO55wvS2fsy8+eb5/SNtQ4ZT7aPwz1eKbdZFm2bv
pYS3/xrSL9fPNpLXCs2F7iOsWkQlUp1f79nqKSfS6EFu9w0rjKw+Tbq6FHVRcXOnDpPzpn3VMoJ8
2T5tl7I67I96zhtq2T6XO/9g4iZZxYO4tInAylxsSsHaZeXu8JiOZKXNuDj2tE8yzXpoPWvjlv1a
AAqfkwsfIiAHPEf+JwOMSzG+iuwM6DZYSmQlb4aTPWsYhAZr4GaCgmVSc273GxAF+3R4WVbBxF0F
sTYFppbe3PyHDZ4QxTjvp+GvqOiPYNTbF3+NMeIPqNdjlb2Y9aNLB533lzDvNMwRt8qpKp86rt6p
+Oc5e1AHQWw9d3a5oyyeJm528eTFCW8pBnN2J9r5qrUT3wcLXWi6cuY2mMTKJtpKdiFssQYUdB0v
I0DbbJsDX8ybmNxLX7b/MBd+RNRJyhBwtJE4z+w3QXej90FimiM3n9fTG0VHf4Zj0DJvdYoGAI9e
ClSLvZl/c/OKAIaSqUCNwNfKnK3rPo0+te/D6F2gFux6Im0P7kB4cFDiElcUjKrKWflR8y772FlH
duG99s30ozfRiM2YlFiY+GtHJ8sG2ubg2ddM2eEziQxFDoPP1hDWx5zPvymgmVjr+AU1TmMtKSWU
x3gnSwNbh1tWm5KX1/GoBILRmR9KQ3cOIwIZgkr/LQiZAwcV7d6tnuAJ1fQ4vDBtp/W+bzHMNlLs
jbqlFmC62yyuU/hvYAGEWlG532jT1fwp+73W/BoZHLvDgP268O8GJsWp5DocFluLZLWOfBH67qoU
f7nxDixyi1omBRemMnD8g4S1bWVbqCN2/TWz8PeMVSYctJwjeSDbjQtKZ95ioGIk3GHNrCyMjXzs
kXOK7HfSiV5Kiw4kjubqwJcIESGr28DTrJnaYbK9rW7sagYELEJ5HQBDCeIOj1O1JczLQekmB9TB
a8vFvrF/8RRbKaN7YuFOf8cp6uNzBTFhZHMw45Gw7iUBP4fS2hKwUgQJYti0Dv5z+ZtiD0lmuSM8
Gtj+n9TUtgF7kOGZK2pGWZD289+xjNYLw8zZWzFvudhKlzMuPjiJM3u50UYsx9h8Rv83Hc5GfO8U
R53kWMc/naR001tb3r9x2KT9c4YaTKbkiGSU+pgAaX8tPPi74UsoT02YwzCwgmp+qpWJQUEgwJyi
4eCx/hbySHplPbTnlJCNmppVd1HzY9z/NvrJ/+1p9x71I29KoKWHqn4vaokFK3komeRVbXrq5KVH
+wnVG83tApC4SHtWUZBGzbbsebeQIrmr09rc04z4BhBv5dYfkiynNq2L/MHn2G0lzbZDt7cpZEZs
AalMMxeTaoerbuU81Q36BtZxuRJo/kZECyB9Nz6E0Q+QB0BhVnTF4ZX4IWMIbTywuLQYKZ6gOui+
/ntyEDPCgWShoN2k4NTgLYHyvdP0eLvMVdVtXDiUBDoHpM6uIjivPzn2Z9R61FTtQCVT0cZ7wIbk
0xWPhsgI1Hxw9J1FE/EztSYBFQJBxwFkTo8Ajsgm0KIGSlulB41dmuGhT/iY8BUzcmg5zBjxddn4
/I5iJuzNR1MQrZlIb7cz3gO/WBupsXb5aLLq3VkCvOGLPyL+IqRFnEfT6q0yRuznn7lJuoFjooxv
sftQivbBbbnDNayVWhD3Hx2fssUmZbBI1fxzIKun3Ftkk3StIH25KyXag4eZqKzfsPmhuXjdpcdB
XthfOAVCwQ7RcOocIIklpHwJeGQwIIZmZ6DoJ8M2cXYhp8jG2rc1Ayc8MFwSQa8RsXN4GG7dcA8B
E8jYWxX1D+xOYLK4o+xPmRzxvewHO91Hc7uaG8wmGEfxw0BAiSCUJNuS6efywFhrj4qxrNorRkzE
aoPE/nL51GojXdfTl5D8oeanUtJl3gE7UHtl3Xv25DHlmen/sGniNMGCy5CJOVDJckU9Oi81Xmsm
lUurPV144FhAIE4girqjCwE1Yo5P43rG6NXHNevZXK9ZSaA94vHjnsiAeeKURqjIQJSOY9IRuNv8
6qWKyxepL881sVK75BCiZyLoqRJZMa3hvRb8FjLtpYxBCg1RxoDdixGvDPWv0xyAINP8OBgIhtV6
Rr+sGe7UCpax8WzD82IcseV4l1AVG9bkUJqQthTySkGhTGDCtHAGJf3vlS8XJRLBNYyxGFjxqLZp
t7A2IKjvmjQjEsUflCnBWssPQ5louyaKHq2kXMtB+OsRySeOynKDH3t4g2VJ4LP9rpYm60Jr6nWV
2cklUeI1pATXVIw2UvEaZS2uvzR/UVyzTrbbP5u4kQeQgwtMJXVQLh0mvLhmMQfYcuDA+pbZMY5g
nX0vRThCdMbP3c8aYL8HPb2WvYUp392ZfLGKGRx3PqSiOpi8cQO16jAzsGIxwQrZn+L8Vvfv9A0H
oXExqx+ScavoDNkYJ/pR0MLszu0hRMUx8Yax1W08CxVWJzYo7OLNpBxyV7hx9vDf30wGvdnY6yeL
C5zOlNw3yR+LyvrLqqFdl4DF15GQMWRD/R9c+H5LkydXKzpAMnvwn4Rjc7qnV8znyrdSZbsGv9vf
luMZ44FdGvV0mnWQMzQKVBvDx/AKoXxrNvGja2acytOPzMFnUVsEHQnfkWBW5obHWJ0LHwXJlZr1
mUKvknT/6hSwjcRBqPGrn2UZMuRh56CTyepcpLPHqWZgJGh3qTvUTZd+CUOAlXKXaEIzsVi0xRQM
tFVyjiHuOJdv8Ry+D930UBXGz8Dj+wpse6HIRTsa15KTVtePadZab24zFBtLo3kthbFV7AaepxSD
D5l/sIQL0nKac6zOR6WIBQmSW+26xarFO+yb0ymzdIQ3VuQqPndz8ww99bHhXG5bfHfqQRdA2nCS
ith7B36jE9PRg1mDlR/a9vMfo62LmJ9kmQEojjzYju2/KTw5zfjZTf22ycNbbKpzafNdLo2pvcu0
0PN/ce50qwizXZWZDzC3nQVzcs1t65XA6I3Gl8BiaRgqGJX6uefE0PGHstHPaUimy/QQkyWBNL2K
xfAx9u0/w06xynbBZIjAIupBMBq7ApMYHtaoGOAp288lzcBp+dViqmwa/nPPxo9S2Gq/0lK3njv2
SFa8I/FesmOwT6Ma/xbpl1Y9TeIp6S6hTLa5oCEZY4Nev5TuP4XDsPFoOaHFZSoP5BzM6Lkh1EDi
b23HKXhBI2iLs54xm8BHXUcYsSqGRNg263VtpiufP1BjZ7eETZrkFMSLO6VOgOUQ9ATzqRhLYofB
aMcZr2KRX0zvXvk+tKj/nXo1td/RepsjflMAkBzxTtsm4GiLy80Pb/mxik3sauXuteBuM2U6hT1h
YMvkXkxyu9Rl9uFPmTWbouOsMmXpdjn3U5UZtds0tg8Nu12ZTxcTZMKqGsytldtfafJk6txB2R8j
HJBGjYMhQx5X2bwf2VaHiVDtBIgIQkkzdcelOUPyyVKVsVM507RZ2B+JOz6VY73XLRxWjR1+V115
zFT/krr2qpFnBprrHu9S7aWvlXHSG1RQ7gnUkK1HZo4NZj6aTcIPWZUfvRgDONnPMoRU4zHkI9yD
SrQubwVp+dyMAj9LKMDDkW85Tz3XcWamMGhvMz3gQK+aY0gAVeqvSSrfExs+lzOtOhZvFyxG88+n
QrsyymtTOUc4NvSJcePkwEp3wcpMSBF7CkWB5lWfblYjIiuMCWFwEd2p9kkOAP2vaQYHb1oLuhki
w7pIxCyLsbxFwtOLLk7L0qUPmzIjVavWMtJeQyYfRlPvKy7EMQAq33HXLn4KpSEtcN0TqHc4pXMY
O4CTz4l1s8t2N+vMnNQ65y8tvg70KzN2VVRDVR2425ZMX9txoNI/ehJzVTuQ7djZHWITSM2Wvd2w
+8/emoJ0B5+Cbbtf574LwZd7iRGSFMa+WzrWa8YXUHKNteUCTGLkq/n0EU9Ye/tdRp+lySWca5IW
UYZWyE0v21eO+L4W85GcCqPlseqOy/w97RlCGsjPlD2Tpw5JJ7RgZcjBzD/T9Ms085iJEOfHWei0
6/z9xRQGLTu/395hEGziggE7ha0FVtLaOsWaAU2Xhw0bSd7Xmzj6sdUAfB9lDCrVlN5Z/1etF51x
in906fOQcwTBx0j24zHkzuIY46NCHbAy5wbvdaPFxO6ckHA65/WpYuiKI0OyO6pQwxvCtNTIPhbb
kxL6wXHptNbqhzCF7M5HnYW3GsJjxVo2SP2AhXbtzaCexFeZTfxcTLpCm1+SnuVgHo6g+d51jkKp
hmfCZJwp3G1jFLvS14iUt08jhDn2lGb0V8hNyCQtAy4zRrMTp8UlLeJ/IxQBp+duEzc3D0xGPwHr
MW8VwQAyCocdAMK1P6rvuJTPy9FKx3ASxKE60JHF16Nwh9f0HRBJMAznOBL+L0EBaOnJwK7bRR4V
xGyHFcBEOiEY8PH+9ycYOueWd7iERejGp8rGHAQZpfLob2nsnY2fmTumVPJPwzCY0vGUGfpzy11g
Cs9RefUguY4i/6pnujJ+Rpo02u7gjepCt2UUEU8iSDrwxsHVYGaDL8yYDsLWnqx+PDFne2gJV+Rt
A1HMWJlhSiF7Ux3KYc+mdXV169oJLrQKAOn4bM7gEbLe+425xCbqzbEphgO6BxvqTo5in2CU6Not
Tag7m0uk4/9oVg3vicml9oSmR4nltjTqezpM++G7Mt2dSwCIGO7BMXw+6mzatw6YSFd+0O+36mam
Na+j2PvcSQqrOcV6BY2DJlh5S0fvLZ2qc0NJqLV8P3CRLe9oe68hx8pRn6/ukpRZZjq8Hh76FlOT
Uuuumjesc+89rna01uV0BPZMK5wYCENa/KaqfDF5+DXSDbx4HNUPQkBJwRsdg7jJppYGhBkPtTrq
HQatTvuGqfoIUKnT4meNBivHGo66wkMDBlPvk31vYart80uXO3udYXSEbZUAyLlCp3QqXLlMvVM+
H8pNYu0lHgAQ2TQ3WgZxMCJBFn1yDWWI5WOh0AxppCKCxJwLPsJRZxMwf6NhwUusTK7mjhZusvRO
htAz3T2dmQeLjIobxi/+4O/avrn09bcnUbJiXn2uBw28HSppDfSviBOt2T11dXMF3sxtVG2cFiaK
rq8olbkWevrez1eJUF8Zv1Ld6deBV0PdA9qa0nZGXB87q4MbV+NRGDHILrXScEmzel9yL8nq6Ccq
OVlz+PGL+S2aL24hfm1Jd5a3y5MZd9irTRmub+BY/odBA4BQ+DjnCtxz+JNCP6nkR1n8S5i+EU+O
8SNSDHKN4ZOeUOj3XVQEKY19fI/otmSgk/p10G/ApQCsMq7BfWREH+60XLiijfNPy7qdAvoj8JVF
udrZCT9b/+TI99lwRif4SMAHejjZxxKps0APRcdm5sdWdKlmRF8K13HuFVaHuP2ZUXxnFZ9GRa40
dd+EC0lzepfhb1vSq8DFOezoWv6X1eOO2pL1JMQTp1SdQRMc7oPrvGHU2sqKMb+Ph5hjL52blbzN
bv6kOc+Dp31pzmM+qg2D+1WkMMa4fxm9hZBqVqQr6yb6KrHJGirdiFoDJgxYWxtWE4tUOP8ZbPNj
frBHvDtAezhu7xrrb4o1UqfawSFGVxh3s3oBWAnFT8MJG4JnZFgL2hEmEfbC6tBzD4W7hvuc2kHG
8z1JEL+5LDE3R9c3JotZjHc5L8qtN8Gja9Ov2IBGXwxPRZQGtouxiAGEVm/DgZHCRLzOeW5Ldjfv
0czt25JbKhssqczcR5AQomq3dtLswcAcx9+wBlSpAG8kY0tpKIgFW64FNroVw0i4M9YWK9chiwRS
3/CdAMrgrkcWWfoZzkIQ5RAF92l/FtZB3hm00NKj5/v+xu80nMVpvIykgl268/IbRnDsp1pjI8e8
hvE17QHh/QgUt2iLZjv4L3F/nefdkD3QXcddwf30qwXG9VFhzFOSuScF35pkpTtCL6T/GY3lzxj9
rcV83YLg37JjeXQQ6RTfg1juW56ta5wsw3r/2SkRpMbsgenlJNNTY/k78Hsnr0VPsn+wA/Dw4L/3
OR5QNddLRMnWufFOcT6mqHuOd7QLINC0V6v/KzWBa+NssafBxOLuYd5jPaaeU16pVOii9uSyoTcj
UdkhMLRrF9fbsdMu3int7g4Qj8y4R+iaU+Ee8Oq7xRHgIu3DOqOjk2TkWDAS9S4dP32U47cwC21n
x0Z7rcbPIoJzptGAhU2iXGugyhwl/VU3pKd+ksYxiVXK98MtpcSOB72LU7uLIWHK7Y3AwdJPU/ca
8TshW4s8Dxlqoj8aaQhOED6OLC2MvT6UL66Pd1g0yXrOZHmdo1bccNWtw1nC3iBys7HT2t9EmQ4p
0fIsRrLoI60O7SojJb72sBTgXwk0v9z4LQ7uIrfJ+8PGmgBv3UW9I/PaAQBnRWg916DbPbooB/zY
CKWNJVuzknUcNfS2mwtrtningnnetvYBtk6yDWPzj5nQl1Jlei6hUrPgR0cBHv0hhKTI8M7n1ghw
HXfDMQHwderAp2ERr+tzrNkFPRRtzliHa64Z9tGbbfWwAOES7f7719YFOZb4Nc7Q5f+SDdjr6WQ+
0d1QvOBrdzjZt5hnvtMKL4Dep9MV9JNzyjoLT7RW8v7Y6GD2UtnhduUt455yIBcjvGOs1zSeZ9C4
um5OtxSMYVZ2Kn09d7O3qyYfBaP07BMS8E9iTdDjTO9Tp6WB49XgbYQptFNbx0AQ6WEKGtoo4Ivp
KSyUxv5HO604dYyWTn6l/kpAmdtWiWKt9BTz6DyQ8oTWRPrLHylr4hZBy2W7HyZmeaPf23vfLR79
cWr4oTaMUi8Kt70Nkl81OFIM3I3+AgXo+7rBdSuzk9OmNUmH2kV5MbVjrpTGH7C/SXOstkXbr5MY
wGO8aHPCA62ad5NxjPLS2UtwdFmhOSeX7MKkICdXFDUW2GR5DNvHpoxpxVLkJzmPgp5JhivQYe/Y
SdTvUIwJZw/D2hVxlDzEycUeZv1UqVc6veoHEIyGSnDNmKYi34pOppdAsV09QXcIZ6xvqmkOZbSH
JkcaiLDR1irbTz/pwauy4Top2EgrSmTgOTzYglnk46xufHD2SchgTBJ5mHmAIXRC1Dc8hGdcT3le
2mdb/ME3YRGr6g9s5jMOGO2xBb7JETBisqcMbz+7bEOEg84zoZ1Z22Z6+D2KGg5mx10yrodjbGUs
5XX1mWC1OkstpEBZFofIqX6HCUUevzbEoDA5taN2dFxCfk7YVJvUsDYl7NUNV1VkNS3Pdl3RH9na
njuIOFoIMyMWjM7iPotPDPZg3oDB8c3wVU0Vac5Mca+lpmal1OTjiqJAV1HLqHFir2i4mm3Y9qTe
mMTbuLCKkJPBiBECXN84Z4utEKpBLPNDTEaG2NdwJidN4Ik7Q3OQOTqYVS5ye0LYcHAJduS+ICLC
JH6qxnkF1kmIKST6co2YVe5dA/xO4X50C8XbWyKM1ty82FqzoHR6czc27d0zCbOlRX2F7sfYoBrp
eTVK68Eu7y107EPvYNxEYNxVOfJaBX6xqcDoRdY5V2La1zYKktlDioUDT28CuygNF6xVhcX8VQOQ
unR1scACiRgBnEIz3TJ7A4c6xSOqnY4NNMFL3uDKDK1QvjkcaGi3s9fDEoRNFJe9jBZR5B1Gt9FY
XYx8McGwJAsKYLfuYKhrH7f9FVvxtyXT7DCD5ohK41xIOC5FPyVEqXB5JWxZXv448zCs8GlRzExV
3qZN4Ar6lfdtG6zoWawvN8eIo1JBmU7hQqsGPsRI1llWh/xFquIVbBuTTWLzTdyNW88YyN+7MeUd
2vBmxKkDsz0TW1+91IloLmac/FqZlewE2VJcrZq7bpW9FPAiVIgKCIBK3P1EcOWeET6k3XZeG1pF
2jRxnnyNIZq5SBad/5q00tkYlvpp8p55dC8o09ljfi0CM9PttcA6Vhbk90GVJduR1g/OTj6vb6G0
jci1HxobkAsMsoTAKhKc9RhS2kkAhA0hsk2m926ojrgQkPFDSPOYh9S3So8aUK4HhPS1VAxw/BLI
odUZdyt2SGX4w7iyxfijJybEuKR0cHOX95lLWI5QC9WI76qM5E6bz3rBdW2osepBaSKFTe+PqXxi
+HSd/Z9pX6rmVMfjl9e6OaFxrifSxL5aLOHQuRp+BhVVZ2bN1TnV/8Zo9I6hPjq7enYf9THLjq4D
ylZT6YNGtWJFA8FmAh6+SmZYvj0DOE7GpLhpBDxAgzxNiF4PDWaEEHdI2IrnGOn74HdZIGm13dWA
elbWP8JL3mp5xptw+Mk0/Vur9KMZgRf2Wqc+zMyoM7xCUWY/Y/2wM/jksUsYyNGmJ0xl1s1vPqfI
2KPjWYQ/Yb5FI3c2FevOKjXkhiTWAPVRhptmCa9HI1uTKna62TnA7sSR70xsfFHmaw+dvWuqS1g3
uNbZXDb0P6MncHeJC0XNFTzmZMAWDPXM4iIg+2PswL4oMK256exvKdyGDW9pJMoBx5hZVtGTMLZB
kg2r2KmOy0N+mW2wXRrCFq60lvTfU0Nr7l7D0ebWwP2rjMU31x5wg354bo20nPvBHNX5GSmyD0z/
mvh2fmr0kIHk1DQEFmj3kAJWgvbmjNaxKCuPuJXLXhB1OzDNXAU0tfGnIQQ5V9TcaqVHQERB2XQN
ruEV3ibfFd0h9/EKdp9d7Vpnq6KnpsWxFrr1pfGMlLQyBzP2p2rNAKpAj4+iTa7V2rEIkw9b70n6
5qycibbExSoDPh6jHDl2n3HX/eW2ywm6tAACl+1eTJwsNBJIG5DrmQGOrPXbYxHh0tajNtn43Pet
Mo63wnR+68h9S6Wx4X/HAWu+twsFrre80ElxMp4lRfqRS284zZ33hAHPJr4Gb5TmXBDrNu+S6h1y
iDgA/Yb/3jG+nLyazZMkoxXazqrJRnAV0DjIqZCWp9GY+1/c/CAo3egEB6A0RvZeFUTXMq22YC64
NZoiCdcYAun3BHtrydTIAotknA2Pvaq7XZwZL/R42ueSSgUQNxhh4WULJCFmjI/48s+grc17GDF5
HWwAyKq1/sGk0g9VS7p8nCP/PC827IHLg90b+7wOzZONSyflZzzUOE8CahIj6lqmbk8hPDJAXrwC
JSy2DcxfEmnRVTSQH+ds5qup4eka7T/ha+9R2nOsgQDoVI3ED4EOKZtx25jkN9IOUyS6BZBp5QHJ
T6AKc2due7t7Yupw0CnEIsLkH+MUAL+ZQPviug96lqvjuimcAb4yRfHSsxd4m/kg8IQwae1WUGO4
Sbv6gY8Q81nHmNxNEiCRhROvHTp1Ycry9AD7JQBoXXX0k1WSJ9mCny22en6VTW3dpQeTrQKwmhha
upk4/rxn4jO2x/ED6V6jVWAtKuxnMu+bY1filrAM45VQwHPDufI6Z8nR5u5wAYx/YfLTbzmq3XHL
0+Rm4MOqWn5H9eRuZwc3AGBuoHmO2/JqOcwA2nNvVg+zTZxiAr8auMLRuYvmJq5oDT02nM1PmKpf
4/TWd6Nz7lK3W3N2rxvjpxwLcZ4wMeg240tbRGfoEe3JhsilOw1268oB+sHFIBmTs0v7q23n/kkX
2kc44trjkomWqC+BBP8+qWKRCAfoilP2P/bOY0dyJsvSr9IP0CyQRmHk1klX4aGVZ8aGiIzIoNbC
jHz6/vg3GugeYICZfS+qUCorQ9CNds895zvPyDwIm2Z3K70YLiK8OGDrwU2bmOfZYG7BhzztRcmb
SBX2ReuxeGDTGnZG/LuFrI4fZ796sPQUdKrdHBj4nDPccnDYAgqvo4VWvEe5zjjcs+S3UnF1GyxP
NBMm+Ei2YhSJ0lQxkOdFICKnH0nOGul8zvwyckBi4fO6JSwAx8eafxOAPy9ZaR+GePmuTcM9yuwy
03JF/e6pG317N7kea/V6+qFehUxLhso04/OtPSw7lCuXDHTsdWvR3VYwV8lOxios7P5D+Q4DRhMD
Oks+hL+88e48DgzjJ4+CTcQakGj2SPmbqDPM5yP8UjETcFVDa9xRmks9baFhXHvnsl84sTD1mv76
8k/Fc6VFBC5R8gJfAPGOiPkAS6h84taS1D0mJrhWGHzLczX5mzci+51Oif0gMTi1RgqwrbeWE9k1
CCW2em9HQplUo+PF3HyOvqXPfg54t/YrdWIn8T2aCPoYRMBU55YXFYR7rHR4ZgMINAlQ5EnxiyaD
Xw1yvJXxdLAzvlzKB+6cSUzHdXJz3L4BFpq8XU5GFVvEOm0WJi53Ph5lytdM+1hP+aEVL7jdcZDg
gd0VXfEHozgbeiOgYq4KaCcvXtIem6rNIROlXkl1QW+CDNQQAIXsp6MfuN/C7ZEx0xp+exfc0psp
6a8rok6LNdL0x0eomZfEHumPx5NXBF3PEFA2mACCR2EYZOHP2iDkMI7gYFY6mXSPoxAlNsr4PO+q
eiNXFekPLUewS3JMSquE2atJ4yo1HCW+u8527ls9vJuJQbtPmz55Dt7EInFYOOPZHaVWVx/S/ggH
ViXsUxiC6LWwBk3cKlUHvNLEe+v+dpjwrwhvOFur99NDcIuSlVQ7wk6UBPNMlyWjitbTTged2DPP
YOPML2oZYe+kzT1QyBjIwrFYXEIuZDZJun/R3RXAMmwuPCf24d9NOgvo+JmTfWo9W4a8bYknEp2L
egJGkVxHfDHZjdNP6qA4JU8N9rIBSnuULBgp4c2MET5kHZZrcPr3pswFUB1njeAcZNEQcKloJRBr
F0y5h/+WROoocUsX2e/aeG5jjClNNlBAKF6D2FOn/y16/X8pet2qiv/vRa9h+reb/mfJ6/YH/rPk
1fL/5XvsEQIZCMc3aVH5r5JXS/zLDDyLdlU/sCl/df5byav1LxOZx5eUvHCP2Zpc/234z5JXx/8X
yO7ACiyXP+a6jvz/KXm1TVf+HyWvwsLbxZfn+yIgvOcK/vv/VvJKNR1fWo5+0IF5Jz6OW2OEkagG
3YcjawaFunKAwDhHBm6pZrhWQ8HkmM0rwB6Qb6mPOSppKMjiAomTGqDOuMTvBFqKMzMXznEmfwOz
yUohZbSMz7lJHRxtOL+KZzdQX+7EOAAg9Ik/cDGr/CxHeBvAhEnx+uKSjJjFOgou8aW6O8/A62Wb
4rWHDoNtiVKfkpVvnjL3m59TQiQNjgghT490qcmOxcLx03TuvOudGoisDR+lT93n2rTCRFBwQf4X
ijj1QDAW6sO6xqHftvMDBbasRfPspnY5D5mMiG5QuUl8ENQugDnmk/ToDXyGZTzyKYRRL1t8mFhP
kDPWnQuIbrJLKuHLBKt7wIvWpP9w1wbYsMqAhfeo7V9J4WMrkjeUx/2IjlbvqS2vsdV8ewHupnVI
f6Cj/BpbIY4KEgmmwRM9VwFb8upBAg3FGhDcBRpK5Ezjejz2gozZroSSz7kITbgjk8VYgMhsrX/y
0rjapNjIGAwHK9c3g7nsA16XuyVRv/rSPdF+UdR/0xxPIe8lFEDAcukAU8AOKgJkuD3nDSvRWOdY
5TdZYJsAAae3gUq0Dk3Ycc9L4H3yqDFcpcWBVEh5AYAWonoPUbDgGh0JHk8Jnt0q9n/7KNcc/AVB
6cR+itV4UH31wcuekt6nsiCes9EwSsaHKC7rP5Mvs21t85wrgNICF6RuKgKioKXpmdxoYkRoa88W
e49NDIg4fJ41fXhVblSHcc4qNAy+aUor3BVAxVyS3lnt/BQH9xme4X7AXoJLB3ER+2zR5DejhR7E
T3i+AKAPuccmkapQ7FVH/S1FG7AEExhEDU+lY/xtPBQw0G+juhJsAzs354Ju0g8vw9s1sOqOg/mu
HZM/dZ3erlRqnScAfWkcL6GR4niVOvndlhM1Og4YRtHy0y5mfY/19Ox2+i4RDUySBkyNy3qqxWrk
2/Nd6g0/W04wdp2T8g+FmcRn3Ep1IrPTogmL8dn91a4eaXtiY+yq0LIw4S0m712nz9AiqKWlmdQP
TcLiN42X7C3b+Vhq/Lls8Tts8TAG8YGcOv5hFnMLTpCN+AiPZsIl1E1Y5zzTOOoFbJGTi/dkiW/n
xL3dOlErDfSsXEDMOmBymoWToViprKlnF/bwQopjLeTVkJMVCkpc1rbH9NvedT6IQYKMQC/IQww1
8qgocXq4GQdA1XGLtV36lIUluS2m3GdT3zhp0jaEuy8GRJPD+l26KDAU+BDA4XEizHtHM+C4b3xi
m8Pi0Tu9Qo1y4ClQcbSD49FL60BFQRuuLXecmoKeTDIKAuvXlXGPfJyYrXWX59PNIHhpDyWqh81G
zTAhuIKsJgluv8TKYU+evY6ceWjkiBudVfwmCbh3kmkzirt4sCb/ZQ6C6WjKmuvpROjHgAt8VKJu
b3IWTJka5pPrpiYuwyDnPnuskzi/WPUEXEP2PPFueWMuSGaiL32y8CxwK241RJzDgAbA2SGLbon6
JIQ6xTjFpWN/1pkZH6eG0JxeH/gUb10Q/tnWkm2uwZadPm2fSSzNuPkCYKT1m4lpmN7XoIHo5OLm
6sdQVv7XbNKMbATjS2wCcgBeNrKFT7ZfCkPNTFdi+ZXby5uO1bMlEfmLhLyTMKjbWaZR3+DuwQQb
O9Zj6wb3tq2/7Cynf0pQ9JlaufEKgo8N5Stx/eHBmpP5kbaagznSJc6MfE+HBAs3e/quALDs5xni
7wKDgkK+Gtul1xNRHyCBBJpzap7Vm+cS/95oLBK4GvIQrEOOQcwEsgoi+doM8bAtE7Cr2NhMfTk9
5Kxp49WjaNiaTn06Pwnu9xj4uDX2zm2RMzRLF6VyMTCTge6zFSfvXHsrBOzyG1Dqel5BLiYJ9qYA
tbiSlWZBIXjrAfUXTjueO9q8CEbhLATphfuZfz60W6xyVJ6BHcLHqdCOu3yb4kXlLeH6m+eixkOC
9X8W6SlJbf9kDO1Dr+N+A+8++zORBPC10F9Rz/KCzgL5gHbR80tk1m/7+C3jTJwKP0YwyrvzloTR
W2e64eL1yuKTVIrUMHEdA8CZGio+FCYOriVrnWOasz7V9KFgPQeLmm27RtbZcH5gMMhY04m6/piD
+jSmHkS1JMOCjNEzjxt+5RzcwIcskfr7tpOfVeAuO3/mt7iU7cWCyVQ0SLH0vwawio/G1qLm3ney
zI+ZP2FqTc+VM3/kxo8O7MfSGaiWyAjtD4314nnjuS7xkuSDezNluKgSx3+HaYkbj6rpeUrZWXjp
swQ7eZgqnnVqsOpUuEhD6NqKoqSdW+Ssetfl5EGxf5EtEPQerzJovyaiS9w59ZpzfFjZSWIKPIE1
whVrrcxps70jr+NcOJmPFu1ckd8NUPnXUT3ELh+FnFrr3IdOlVHj4+WT/Fw84+hb+bEc6+lTjGyq
VtDwovBfCZ3pPcBBoHrels9t8TXXNnWf/uw2jCi0eVdc6ivNWlTZfA1a5XRg888R4qgeEWimzNnE
jIERLlclHKPs3Kh6uJ3gXVhNDsLAwcCoVkzvANrvY+ouz7NJcBuNeOigZQ1aWec1rT8r1KqzUbpi
5zRIItlQR0kLE80GzSVXNd8uLAJ3dZ5xuqoE6bTtqTnKY9weLrSj2f9s7YxSkGIkpIVHOFLs8fj4
x4Dl/O6y8hEwkyA4s1e8WQNzOQ+UmywZfx1WT17sRC9MoOlwjQihZ+S2KJ/D/uAWGxloGJmA8oFE
Tmq7SPTmc1COP45Oyvs2sD/8ddLHWcvioHsaSnipkgoab5WROIfAxsSc4wo+9Oli3LW0sAxrl1/7
uSao2Djs9YFwhzkbpt3I/XCOveWhrs1j7FbWXSKDB274expgsaNbhP18KNhYUOXJSnN9YAzjtAtY
e+cBvJ5//opqciLZYA7NiN2dKDVwnhuoLZSapSdEazwAsuTSIfFlOdUMq+UtR8B20axxWvQIGKp8
dnqg80md4jxYZhJzvjOcAkVVaWFnYTAjEsUVmEdvRcxY4mFnIZmeWtxkYFzjS4ub5SR9ajSK7hs5
EKXZgzjk1jin3QbAdK7OjUWLhGkDDQO7c+/gQ2v6Edta4xWPBs4bSQoDGsF6MDve/zlN4OE4jQm+
s06frJZ2jnJl4yACfD5qgzBjVV2dmsGWAUIu7d6xzbM5t89mXPgXYHjn0vPyS4WHMIqGuJsubmYB
nJPUe9JI1j3A6b7Limo8NGU2XDyvTFjUOtRBO7o/mA6GWtMULsRPKJyIestM1ibuy0++UOLQvTy7
FU17qyn+llbu74MNcurgNrzkbFxI7SLP4zgxjrE1fQ0QlqPYMvC8lP6pVqURmUWHiVs5/e3Ysj1o
iIg1Jl6WHnpm3o/5/UrxgQ0qdqIzhRXAX3M96rW6qmBz/NTjbTUgPMG5I7kPgkAv3LOa3HgnnAa4
lUBAWGj/SBcDDeBlDqLI7i+ut5y1iE9QH8dQKfOjyZAc8pk4mr2oUFcalHjVNIRC9dEh4BomBsfw
7HFbmtMwaQkj0Ju7R6feBSB1sBhzeqBKuQ6Cz4ZXlgP4od7l+tCDRltRBasG8OViNDdjqdeDDaJu
wQYt4Apgxhke8pU5hjoFEEHK+jtRhGfM3V/uo+Wh5PuD75Vuzo2bzsM1Qs/JaTbI7hjspcM8pil+
jJkR6HpuO9rogvpPZgWgkXrQY6VYKfHGKhXmA7HyYuqK0CGuGYkxXz7LhxyMXtdSSWnGGKxArwzI
KxGVY0bkY/uOloQPXl7beMEUUj5AlT+lg01PuctT3MqHNmHhMBnqPe5xYtOq+xag1bDFW/zI0BVl
cL6f75vCOzuL8RjgaCvQyHwRJtSdkG5OorkfOQja/kXWjwtzmW0EdMeRedjjZJnxMKwPhPW6o/YC
zmnMQhI1O5bp/LKCHbZZIEQpWcHIG/WXxEVwHgU8rr52iBmcZp9mV3bMr1Wukm2IvEyxFTbBAgOg
/XEMcWpcbsm91ZBkg3nWEp9KhtmKrIVLdWc1H5Q77RnaCaS5FvDImPqzyn4ZJ13cG+XIRiv/cd4c
7oiR2orQlEKITVuPbUtyFxdIfZpuSetInSb25Dp/m1JNOXaKraojI4mLDOIkX4FeXRoAYdCHpQmR
0oanrim75AK9sddoo8CQwZCuvU+DEyyZfQOUGusFpZy/8e98fle6xFSt+B6gK1UhFsCQ8rA5xHjQ
nZ0VCHonfwczdXhWRbJaxe+tWfwpXe5N6zb6p3+zkn+dKEi/9vyEvMdGOenbS6rqh8RpgrPUw43J
m9UmKIM/A+CHVz0tSPrQmPhgNfGhH7tPlygK1SwkYGI8Zs3eHrtDIHBopam/hMu8fJGlx4HbsDvl
zy165k1DMTdCYcuVFoFwgDcHI9lrjonBF/UHmaUMh7Hzw3QS7z7hzLVLuIIl69OcF25YJOqBYh/7
DGaN58WEkw05PWolNT2NDG6KOGjx8ZIb8prHbmNL2vMMbTC2v1qrzY+TX4TK67ljyULBTwcuUvrA
5gouU+R3IknR2NFu6o6QVf6gTcruszKkxqM+zYjbtF9Vr8naPrCg4tUSfAad8buXUEb1UnzPrkEa
q8vuUn+bIsRwGxfta2z4J9slhj22IIkldr+Z9lLL6OlYx0I5JNjuIPDAjf+l1wBR2tG/O+hBNJHA
8F7bz6Hd/AUCH37D8ubS897DFvQ2ptZ3EnCdt6nqxPRDSxQWB749GGoYOWJKTZFnOlDRu0yV1EAz
cZZLixTckqnSMHsORsUWzygAFYk6Ib6OhpI1EMimnuTvWour7p0Hd0Pr+V37uEgCWqL/rDferw/P
lC9jBnjoAXEDijRb/mfhleLkY8xhDDya7gQGaZnKve3QxdckcSjHR+TniWtrgvTNATvm+T5lrA6d
YQaupCRHb/WO7Yq1rMvWwZPdT0HWiZAyF8WcqGz7UtewN2AlrKFil0fvabyzuFkfJUKTkQTdbnDn
b221A504ZAHdIv0AyQqrithYjBvtRLyKhejBiVe1B/tPCRNtNfnaGuSGt6t9Vv8WLM6kS6JyRQs3
0O1gcvFfY3eo7NrZB5mywN579s2GPoGf517GeT7XDriVxZxF5CUswKXIWLk7VRVy4JZUutz4xlOb
tTM2luWF8EYECTBP+WLWUgNJ8/705gQNMG9WTk0DQi+h9BU6hV1eZgxjdjZSspwhc6zyo0ClQYb7
EaZrHxKXBgqp/nHj8bLE+3WZB7zBHTRKLZcLUtKz8hFv6pw6DZdfmDOwD6pYyPLAWjNGhXTfQ4Oi
Bo3/hRgwhueJ2rFW7SLTZAr3IL67bRbS5UqGpacvyoq7ndB8gNrYe/MnFJaZdz637QGTlUjuurVZ
zoszPK/DOr2VkxEfimYk9EMRy9TI8dW29qugk8keOoWPabpQ98X712TaJJtKd5TwH1g40W7oJB+9
45LS7d8BFH4Vq7gfSBS182fJpjOaSmrQS7vFX1Lfc6PgBAGpva/R0MbaJX/rFswqzkdauOxn6/ze
d8bq4Mb0VK2N+6czxB9wlbBBttYc/pOwtH4P3UeBpR+fexn1NJB7gR8Tgk2QwliNHKsqeYynRd67
mrCElWIGgEDoet1rQoUzCePkkUiXwaUgJxyMXdTeUk9lP/COr2mH2aDA3m70qgIQ4TTuljl7bizE
GD9NsdQ55Od6J5XRSKrHW2lfXfyGX2W3vUKpUGuJ9YxFEp88ykKg9JKjh5yRCfrkDCe/ctBGRe4m
dysELhdCz0VNAC90zTZyWfWPzozLAnHmXBUaEELv78XM2TZQGGYg3oCHAeW/EltNeC4e9RbzRvEj
SpXFm8nyxZsotskYcs7cO5BTzK+iI0ksLAfXE+tmOhtpoZr9NHI89BlorRR0cpaLwYc/SxlDV7ag
w42zn7FjgeqNWT9Fve455w8lAFoarEDruEtkL/jp+zUD0+0DHWfXvGuN8or77sQb7JQDiwQxegUI
n0YyAUKTT1swGnfqWJSnFJLCEYuhdShdDwB6xWA1549NrjlY+T/mb96ATWN5kMhdzkTucXb9q7PS
bDJlaj0WCfegyUPW5D3qpSmQLXxRMDiHa1707DJFg+ROl5Ds69tAe8WFafepdTDz0M4GPXpJyTIm
72oe/9oNvQ0NbxmorjG20XsjoEwpZwArsa37rrXvhPSIjxufjUrMyJq4iOXVASZetS+74ToVNHQ6
GoF9LO5zVJ/DGPQfbkMQYh244latxGHcEiFBSg7FZnJul4KdrQqw+eLJ7yTfd0xOEDZayQlDrMCj
kqcniIlsqH+UUehHUZhnzq0bXhL3mO3UIc4otQyIUMP2aSNlIW/JqsGNizmZNlBMhyyx5wzwAdmk
R/TtF6IcvMZa8tKFi9NdkmAngKRRzsrmRi7V/MY0ckpsH/K7wOauZP4z8uyTiH6eBsW11sx/eETa
UNA1HloQ4Dh/ljBlYGEFgjvUxF5t2Oa41bSEI6+3kw+NdUdQC49jDTx1ZsUIaSrFFxtYj3WcLWhZ
/DudOnDcmtvUb5+KSVLnk01GOBTGN86Fx0ryskwslA9/JWOkqoMWWzE7k4ps3JNb16+6pC/YEXkJ
iPBC83hMlwGbh4aCqvrFqCcEdl/ttpejPWfvwjsEBeKfWcForgpSawWcBxjWhJhoWjs5q2BTisRA
yAoaab+Ud8lMATPl13WmQTvlFz59zd6U9N70OaXp1VPRFNA8O/0pJq5tWHNAIU7mSeMGpvmV1iGa
kUmJ83ZOKGgpiD0HWeuevMHib+fxYGLBUjkGWCbHurozRVXc5RNlAdYETjtBN4+NIDgs6INNP3NL
yccFEY5cAOTO9mg09DevhXXAcAuw256PvRYPmRW/upxRtMTy6NJxZ6cQNFAAi93cxOIoDdoRJ+YY
snDkS3X+PMZQ2GJFQRnpBGAb/KV4uQjFVT5hwm50blJoT/tpSPjoIyiNNaZtMhU0aqXeN0o5rYNu
GtHYcq7nbEWrWsXZZrD3rOWjHWbC8lm+NR8rxHZ1y32ArJSFBjs1QMhyK37mJ9wfaDeAt5nLO94A
W8tU86w6fANMYR8JRZ8HP1e40DStC4SHpPvObHHnBni8p4k7Yu9dkgRvg58E1pGT290BhbnW9EEK
RQ/2KLKv0lGwDQoVh+ZqgycaUzKUI08ogEQD2uY97PcYLWYoHX1cRxqwKh7WuSyIR9l6fRKl/VLa
46lqDnKcFLTGFlJVoD6El1yDtttMuVcrgF3FSszjiOVPi/ZpSbxrNiGxla01Rov0wQBxD/VMxgzu
8uQncB+C9sabiU0Oa8VLOYCwagQXgW6k6ZB8U7Y3CbS7Qp7KkrWJBRNrt9IYksZwD2AQlhw3TCsp
fQXUvcKCTMj/8QT0a2SN3XP6x3QSVJmVtOrgJGDbJ7A9pruwFBF/oIzkqpbQVnlGVAcSua6CXZen
7Ynt5aFZ6zdnmalf1zN2i/JqZUDVznMJsLLA55VUE7nstZcH/xa26Tfsx45jkCWlN/FwGQZUBjor
PYOXyKq86TBPyX7id89rLjtmePB3Wtjv1fhgu6w+45b0FvajBhQfbmdctkI+K4pOGI9Jw7AHiOIq
Dx4xtZVm9RqMrLBMVU4XK3GqQ9wtdmhk9YcJcShe/fEms1g9NYPPX972VWSb/Zuvx1drwfHYUVa8
S1tyLWYMpcNwxZGDhB4RZd+DVKwjJvFU75cJ9zLyDAhFFk4VwwY6FW6L/tq6GH7qCvdLom5abui6
ETjw5+WgeBaVVxGWBvnndTWyOx83XJ8ffmuB+jCI940cmXPHo9K37KdGD0SeklAyKDChZMDAlgvn
yOXi3gI03yg0iXpEn7+VibizLO6S7oZcj2N00NSFMhQk+7rNPlKjvaMhCZZu0c31oerlNa1GYvoT
qGKn+FjJdPCdW+TnxEtSM/vF9vy8sNQ8zUnwQ6UUPU1IVrX8ZbO/jOP+iejWbWCj8BWTeq4XzLMW
Xpkesk459ZfCo70uTuW5dhWDcIBjOhnsqxkzmbk9HL/tdbXptnVjEpeRndwJRy+h15nQb1Jxn1q0
SGYTbO3U8UisDPAarFVjxFy9KCugjCNZ7w1FG5EXHPKmFhevJ93WWhHA8/kIU66i5HkucNTqO6dl
V9EOQRkqM74OzsQEZdrXLHF5DWP7bOn/K+2YeWtJifdUEy2r7XipuI+My/rd0JdFsTxLMxaF18XE
b9JPwHOLzq13flt+jetwo5aSejo9/ZSjQQGb4lISyOLNlB2NRPELLA+bV+7fygUQ7IjsukJdnk+F
1cAKhl/mQulEuXgidwfoSkRGFz/YI8TvLrfoAMqcXyQBrL1nDWi3HBpz8D3OCkYIz2u5uF/92Adh
lq6/2rRwtsQikwZOOAaD3IPIbj4lJuWWUmJsLuIaKYneoN3qdZ95EyMelK/bCw5RHNZk5jnOkUMh
wmMux9+1Q3ewBIoa5gJaRape7D7DDgR1t5XyFkkOhwMEJA6Yr6GGhJ32wVGAkffyyj8Sf+XMo4wE
MzwXdEu996XhbTi9hzatn5xpujoeV+9WdOroNDkBu0HclAkAldIx7nz2KL3i04jNbdc36Xkj3vop
xlDWQPCHVvdFa+g/SQ8ipSm4NFmZOouheq8ntAXse9eiLH+M3L60KymVqvmlphTre8kENXTLHXhY
4vvdvk+xFgiTOwaoRB/J4NvEjo+Cf86X6auWaN/dt6u48rg9k6bXi3urqy45HqgTCMuvFtvaGID+
WCSZvcWVbjgvTFHZ1lHIBb0hW4u7vyZbPRvxA12a7ynXKncyCFUG677EpRK6ZBFw2v2y3SQ4FnCn
Yqc5mTU9BOYZQyV9KdVURT5jNWCjNrKp2pCWh7G2zG96AZPAJ0LSFsaNNSwUHlYYpH1J1owBIoBC
qGcFtfmfcqUz2aR5x8sdoSbqUlCMo1Y9js0AeC0VG3SQaVyme0qff2TFu9xeLX6FVfnYaidSMEsw
40oePdYYbJnJmlCclZNLXRwus5qEl079LzkRGifgFarAT/cFk/7eNjcgToJl31IzfQfItk2FAXZx
zYuMk/OSWAwkNt/HrODra24XgyhommYk8Ay25paRfytpUAu8emQpyvGX5tk5CIefsxNULV6Ydoqk
uX4WrTmGdUrR7ioZ9zyPDIVXDqwTCdJN2u8ONCXWtU/nYtEc5g6eDMgDEI8BrE/hUktOgICT9Z82
zWLvuYlzNKbiOthmHBZZWu9pBX+c6pn3DofPXjBLE7QhEJ9RW5WVcUuMH/hWW6qjT24cfC60fLvn
Clv+6Q2J2WaDnLpsg1GPBUsHt30XGn+PgrXrcDLx/UOpLiD61Vjuwwr6CRupkdd6rdVR+PFvcShl
e11GZKBg5BKm+elbOPdudWI/r6ZFKicB9VabSUmFBsdzwgt83wDBaHP/pejggmj8BCwJN4BRl0ex
17nIog/jIAG6DKATqAKKmhSMobe1n2EpJS+5Ym6xZE4JAl+WuZCpbiw4EmvqT2GQoJRD233xWFm2
DRRD5MBrZZDuoc+qmvpn0IRDVKQp1516/JEktGtvhMfTrxOS4nrKe6zli8yTWxi2tUjgD2k0y4oO
Y5KI3o1nWPeWFu8ZyWhsQfFW6/bFb/boBAZ9v2A6ep1E/Tx9xiXKxLyfAiOaC2hJvmyoVMk/aNq5
rxes2QbYnh0reZJQvC4rddOwQRux+uyDyfnFaucZz0B96CbrRcWvKG1FuATfljjLOy81zuZiGy/8
ok8YwN/rVn2vs9yLaThMgmlSdKzdO8yoO+xfFR3d19Tl0XN8fo48GVyOoC1pbd8ONgt3weZ116z+
1lgL98nu2wMAycfate/ImnL/bCSPn/dtDiw2m6D+y1owvqMqYqy3cWrayr+cty5YvGiSOJz4EDKn
7xWFe4ixaQ2+jCfVautt++JgR7O+Dc5G7Bj1tVnLfe2wYVg1rp3KZx/rMgSn6/ecjBEVDRjkLL70
fjVv825khW7Duk06bLXWXeEPfztOYXKU9KKmGQbSZDKe4iz9yYke0Cvn39QxPNl5BMO1cwcX4Q93
gIfdfGRdYwzNPbbzYCeUtF+VjfLopazFxG3VUXAUd8OnNZNhcgG2erNTXVqSkLry8kM5y5zA+yFd
1tDgOwvx3IACcSxM2xJqu+MiqQaam21jL+zyBFSKNBiSaNVyoo3qAjOgPUh2V6E/Bh+FlXzntnxX
mKqsoLm6WHkS73st2iqaBb45YdzQpuSdQdi/2Un8hVFEX+Y1D/aB7XzR5vWCXRBuOPSobK2fy9mV
ZyfD/p/QrfxPvRPkp6FwxbvrkAIYWzJiKeliojDs5y27eiHL9Y2eahwNx74DLIVUDSt3aRwDg7DT
4dQBCLjM+iaHZ0Q6c/qjDVRxpOa7fvsFcfhh4Kah5+hPFNd5dknlQ4MprMDZmG2HUO93ZFn9sTmR
aTmodn6eDDwd7NvJtFqQIwH4Q1XFba8nOB8rKj7mR65PWA1Zbx2HzZZhwnirELGwyvH5bsqVpGcC
sq4xyNqr9dVeYX70iuqAGCeg9IpogW/OSYikaDnjt/rtDrg3ljSmncKKoQDxVO3kBsPquGfcLxqa
VuKjeUPXqHaWC8+WK+OTLDjzFa9by7S4MuZAs/qBudGdx7dApZobDakkv6BjLUErjCvCDiU1NtBE
gbn2BFKbdngWOWmy1EssTD2T2GG9PKOlJSELrYfYSS5lyy4tEPxVlUpsZrcAzAO9gOtd2dHlJFiX
1LjBdpg4gElMJYn3rvB3Pd1uUQvWKq2DL9fBSAiUjzbd1WFgVyPAsopEY/PbnDGAmOtwtCVwsTYZ
Q5MsdThy4UC0pfSqc+pbz+QHIvj/jZisvZKKRrSssDyY4Zp56an12i9vw/YTmYHk6eGcGiXHazA4
96wuD2mjkRwanCNVbK/3aYWDSerursjXN9k3NHHDh6qGl3nO73NuAhRSZeCC3agKJu+cJVxfbJeB
yenTb4w510qKeyo2gGXEXkHHUXnHD78PKxPLpB/Ex3oMeMsE1llyYOwYwmnXZXLj83ijs6uVktzr
atQACdo9nueD38xVBBlmYEaSl2zu32K1QpBKT4VEjKt0Q2O87A96SWkKiH36S9j782Rne9kEpCW6
4E+5qLtMoxJ2AjxD1r65pCE54uMsFGvzK7W3tWTinhtyq2JjwDgQJcNS6euCD+DMFsez2E9N/IKe
Rvg7nf0KSDZW6S8MEHgH0FktjdPNHbujUQ17dprprcp+xyTYzu2CGoGlLDeC545dZbr5GSaeu5zL
3jlpkE7NjeSyELzJRupi5wnKdxZne+yD1T4Vst65+i5L0kfqt4Ae44nBz8LFQTtUdMZsT7qWeVrq
Yo+LNrkIZtgb3+peZ4sOdHsacFelct86m9dkouJ0rCJcutywYty7hY0mtLLVhSBBqpZeRN6U4w0Q
2q1TNwHDVoPKXRRlynX81yu8Z0YG7vTUOFlbPql2n8sV8x0GJC55MVVlVX0eVfMEPxYhj3X+YrKA
4fVhxK54QCnkMqeBheDY+9vT0dkrnLP/wdt5LEeubFn2V8pqjtcAHA4HyqpqQIZWjKDOnMCSmXmh
tcbX9wJ4X19lfV/1pCcwkilIRgDufs7Ze21kEXd2T4cZaxQ+d0FjvY5++BoTZyUZD6F3uOv5Mv1O
yCO1NL+OxhxBZ71h4/wlSQYMShaBlG1b3QcmEobYNfwDetinSWgU4bzaskLKPFhonf2RRhQkR4fU
PVKMrHTnGfS1h3RlBb2D2yjt+b0iUqtskooZVW/tUHC7JeZG7w0M+bZk/t1Ph6Kx1b0RIvuopgTp
L/RFxEl7M3a7kz4m64FNStdBqij4lhx+p0fSjfHDEBLGzASHihqBts7vSUDfg4yMdmNiah1a4d3b
UcJ/oLkGNQEVLt3aYaXVlJdtO9uLig8cQDwlSPn6npAuj1xB+hnIuSs0k6TDrlOnzbeDFoHbfHdb
yKJGQWiqCN76Am1qnSZfDLs6MmN8TSy0JYClPlSnjk2ebP2pOVdsbwJV7DgMW7ZDHK2znbH9migm
jZ6nWpqgEFgQa9Cdtd2XJvJvXTYy1azpvrREjbQc+bGPBsyxna9l36E8BCFKDQaOFMV6UUXlocr0
VWtBSAqjzdQ0JytWG4v2gue00B+J+NqmTX9mqRwooPZIuNFjM6NhQa2DHWrGlYu1cR1pVINhJGkQ
TPkH6Ij7sUbQXFrOs5LkCligT72hclfs8u8YpINTprkQsqpmX8Vi3ojmkUeF5Fb+aKDbrD0idFcY
DUFIaeabW/JrafB7NsKjWAZ9YLamvRXBCCWooGpOTKRTbf3dbPuzjd4IUd6cWolnygzrdlPrNs8Z
x1XqgmwlDFrifnLukxnZ3Cp4Dw7lEGiyNy2fR0yMbvrA+jLUPLSa0tmgbGxQRjUcmin/xYuEt/My
Oj9RoRHrw6wTA7eRHCM55jO2a1U0LFnoxLa0jUAKtzezZGhcpqw7JdO1oNDoMjpSvyOtjVUaf9ho
CbmllUp1C1n8p2MBV1BgGuiEcCkHHE52Fbw1vXVgzXhodYED3mx+Wkn41YNRsqnwd3tmt/dddCKB
bSGZpcqhfU/XClMtVqU0nGA8B0QSdYi7hqsbcDeCGUVP4OIB0BVZEwnP1F2HgpJOa6zuIxuJbuZ1
N7+MC+wGxH/BjHC2o2KqBs61K2bff4pmoLYQRRuefpYewrCWdgajlsRnCF8FWzcegrdkRKNqRfNv
tAxToQ5D2EHlmVjxTjPUE1kXRB0X8eOoDOM+G/GQ5n6wwZBAD6o7hLJFzIVa37GUw3R07qWux8Fg
yGE9NjXJ1QKlryNMrAueHq09LS2xpQZf6Z6QcKOd/Nw9RBEx2UZkcLbAEMAM1t/Lrs/vATAE3Xmo
m29+GD5qSa3vU1TRZOLyvWfKLKs1ftGAEyv9anoZI7lLpfNU5GQq+dXT4IbbuVeK7XkWQDOhH2Nq
VX8g2960qVgGYq/zIrxAyQpWkRt8J96D0dc2EXa6ot0E88P6aU5EBZZOQJMx+abrUGDCjlIqHO/l
TOMzMuwGwqzNiznYG8/0XRx42am0mEDnIt2mk3qs25joOxdndj69qiaaVk4X/xK6nOUzg1XKnSU+
pvlcTpO/T/xt5d838AoNlA+e6c3MzkQ/eCFTl4RNaSx5S5hWE4oBkpBygbmabsLj4hCecLCgQd5y
wgBxjHZ+P3gKPHpVokXsDoj2yM0WabgqCkX3PCY0z6UhF06vpkjhLtC6cJALGrBna47dd86oTiqU
6SXJrXdOZ6xRHAIPnJb6WxAjki+8YcfYEXyf0yVbauY1IukfdZEYhJLFR3/iEB6ELygmcbcrAEpT
xjgICSmF0lRuWRkPgZLbzjSh5KV0lLlffgF8TqVZiscINQrV8Y+gZ+sRGRIZPafETfLie63BMwkE
EPDJs0/BhAtWc+hYj+wMXhu2qwl8wp0ygHWj324a8YO4lH2F+7uPsZqYTbbNMdWFpl1uVaeBLuSs
3E57V2NEV89tErxKu9rMYIaoBHBLNIBpCyD6amF9IrkNUC8aJD0LwNnrBOHExAAa0FJyjul+I997
kkXWk/vLkNfybKJx1Su0HHGQkkxnn5rgtU2DQ8m+C08Byo02fdgqewrs4Ecxt9fTljhEDz6P5x2m
sn7F30GXNN+40v1aOE56+P/r0ftf34f/+J4XY8V5q6n/+z/nz/2f+epb8+0Pn6wX49yt/VmNjz/r
Nmn++z9/+5v/0z/8t5//E/udoTCt/d/9d5e8an/633DcLf/Z/sd//fvyLz4NeAIvne0IbHSGgdXB
sK1/GvCsfygT/aOuu8IUBjHlWN8ytK3Bf/27Mv5h8A9019FN07J1l3/0qwFPqn/g5aNXaCnDNYVj
Ov8vBjyDv/5vIB1GP8/mH9R2JeU8LhtJicJPolz7j/473PUi9fLCpNzovtoTAruVySSCVgzTwQc0
g9VtQJ4B/Mq5U3HDs61AADgB9y4S0mw/2NPDghqw8Y7yrKGnNTrbfFk+RbBTM/Ygwavox+pWl9B3
4nHgUbPkFRAW25SdXXCsUdt5tgcpyXY2AObeTeDJhykVnMNDQq+MjiN91UxXYsTCu55Uwf3yrx2d
IK4sTSJAJAzrLJaE2Kv5uyHK3Ri65N7pcBCEafVsO5ySR7PWd01nzb7fFJa7bkT1jbncAdoAD1tI
nEZo6cGT3oL0cwtcSOCPn0IwmOijYpw2FtqPIKLqJbIArnvRviUCOiYaB6cyolOuD2hgog+yj/NL
Fhk442Gw3Esixy+QUh6HCjYLXL9TX0j9yUoJ8kHMD6zEPy8XrfUJH+758Ubal3b7Qrd23RiM2Tkv
583GtnJ1btyZm4Q18zigU3GH4osVENOLu+pC5isZ7swGh1n3Z87vg6UGTPgGaI/GHR4q5MQX13Pb
I+vfL9mkNcCxQXXTfaxuUYsVm5RiTmdV8OSX2dlJ6PHT58jOmZFP26R9NLk1d1MRAWKo4cVRe3No
ME3tWuaBvon60jy1gzL3LS2Dfa6h0/7do3X9vDH/LWvTK2f5puZJMvCe/umGVdyvum0bFkNnoet/
vGH1SXeHbsRqXmjAplpm3ffYO1BXp3b+lpC3G1jmHbPw4svnG42vXGc7BVUvQ8yWkHyAls8XDI6w
i2Na65U+jjscgq+ot6NTkobRybIz62WAS9v8HCgFGSjXRE+zucBeNkKkKaRF3TfYaNr7CRLIERkp
s8GBNNCmwOZyNLyEiUtZ1Q/d9yKpjROwBLFXQXWDiOVea7NH79/486CyK7Eg8GmeNMPeDxhc+D7s
kHyuP6apT9EQ+RHEhfkugfAx8aSk5ReVTtqpgOiEecWpdoVXiRaTKkg0MHUPeT4Ldun9rFwg1nQh
oaYZMxAEnwOijnztxAU3VRXT6Fje+9xtzJ1sAfinJlxqtn4RbRQ/0XWsGcU3ln6q54uG0HRVdIm+
HQxB6NDgvw400LdxXKhtTlviNUds5XfuJkHDHHNzxcxCHIRr4mRoE40evBwAxEmkwnFu0/WN5CXg
p/JFK3Zu4MfPmek+QMoPKajH4VovT2vRZP6RrhqBHRLnYxo98rwRiA7rI/AMUJHk5e4ElUqHy23v
WfrT3992polP+o+3HTRyx1TS1m3T1S0x+5h/51MGepNpKqeJ1cbW92VZtB0mLYRIZxu/0OWuNyST
jbGNrpERP5jziz0ayJVFg3n5DoI209d5MRPoVnZ8l1Mzv57Ll+IwB+PmAmCSmS5eJsKZHUN/XtZR
mRB2fadcyLWlvHWAvB4bB6VbrkazhR6LxN8NVXUTCbLEyJVvRm4MZ+G2JSkG6TFLcE6GFofsosyb
R7uBRUoLP8BkwUEpHYm6VZQ6DfSZa52FDHwIkNq0gc4br02Ptee6nJvcW1eb4oX8NCbg5vxsqYIC
LY6p6HTXpwONfOecJWRK4skqNas5Tb5nPDIiuESSTJWAiWSg9U/TUMBGX370HH3lPfnfeIUt2NjL
QsYUjNJt+AWap/tKZ5ggu+XtR4Tn3/tdWx3GXgYHjdMqdQZpwE56re0UTqaLF5bd6fXX1TOpsU7l
3exA4YLDRUFNLMydVZiEW4QRAJiQQWybXdH1iLcqKS6KhdLaTzL098sjNCZJdxS0FECmDI+Cfphq
ggCSIZcSlMbnozn/X8t/oYUg4vAAljtQkZfOKX5gq3bXtPzUReuEDiOIxvxWt6Zi63dKP+tzAGxj
G8+UYqSKOMhBHPT2hBPQjxqoHjXIP6u0N9iO54W8DTSb8OP00MQTm55MkNHkrn8szX5A3N8lK8Mz
gwdt7PKjEb5SVMon1h+i9bAbenc05h3qA1c/eSOjg8SRlLwgJ5fVLGlj3MItpsYFzmVbJefPaezr
dU43EpJ8CnDIs38YU/+hk71RNl37HphEKkh9NK9F5NqbOPSKbeyOLCux9J/TPqTRyj1EohHjLHK0
QHeqEK23M13w/gLd6K1xN8VZdrXszl0nbvkqsU8kluufMzA/+1Drb5/PUW8huY766uT3UYDxTKmN
mCp6OEihAUwKuFrLfbLcRD7G+W2bepwp9LL/kWTCYSwFDbBSnXgTPnUZeSV5wpYYFgWqUmWzf2ra
7JEyIBZxUu93IsIDF/C0rfn3PVEF+AZzzvv0icAmjzJDUzVWb11BUWTMT4AYjddWjc7FlI14kXwW
GwXstkF6FeBzMH5w4YzjctHhLhz9asy3f79KWX+EKXCYM3TlCN2hAQCdwXH/BFOwzHYMKoumkp0i
Z2pFjhpqJNNyWUm0LPz10+VFVSbLJmatHGHdSRtwgSZD+W3uqNZ3y9cYqfIh7j7okpCNTnWajocW
71vhFgUtxXly3FQTSqBZQtLMn9pTT2e8oWPg2x8lCsMzGDF2JYU0zx+/tsN0TONKPIxlcCiGqsE5
mrx0RdywKgIgrGpqWLNK9GzjjYh4NJWaNOzpcoROkGBZroCnTa2x/vuXjUP3Xxd3FxiZqwvFcdua
IRm/X9ydwB6g4nUKLC9OSKEJdQ5LsG1qaBgL2bI8+9Wmxa7A5FuaX2wKyF0ao2q0K2dVh2F3KkzT
46lv4RX2SGvLyuHG8vLGxs1KCLQ2NHLfEVqpQ5ZmwOh6P1WHk/g+0jL9ybDojirbMp78PFTbYmQr
nPT8QTdz90r79ISIx7wyVFlpwPlwyaivA4fnPS6t4gGdDPRzavYV0iQK1KEFz9soefBFIT/fecMP
juDsvevyxs+fWbXrXs0JaUAXXyWh50e7oPHcueK6XIxC/UDflG8iZYH0N0b9y/JsiaC/ct5wzkMO
9aydzzQDa+Rq+fWXV2S5BA40x5CzqNNCw2fkOn1t7fdMdnhubcQvyytszC+zhun/gLT62IvyncZ7
fbOLhIZEChCC8XXzNMVf4zy48mLrj8sllYiPvCil1s9Lthj2Ab2twocEbpTjuuZxcFp24rEuXbyo
jtwWYHHZ26yPtiiiTRc1SM7yeSCQ6uMB0DVHCpk/uU5SPAkLpUrlJv5x+ZpRJ+GB9R539fynrY+E
PCRw4V7LI1QtZXWZMpa+g14gamidhColLBmmaYb2xUcHwxJH1aPH0D9LwT9eGYHRbtoUL3TjEHkY
VyXMMBZAeyoO3FyXpajpyrB9EEQ66u7UPSuicWI3q/cwppD9T6V2zedz0eexQo8ov0pFH6aHCHlt
O5Fh4c4f+gL9LRCEGx3l+iHo4+4hc93hOtvr1wxMmrWjMB0y+A+ubhj8eomphMpyCk9yxOAho3jY
xUNak8pDpQG8hYE+pxokPyQgSyffLcvK5ATfKk1Do526jxRUOP6b/FTpjvkCJtPcADbCU9+K9giw
GUOXrfubOmfj1ozXpf5qFFwItNwFgRiRfbR56Yl4/+dHy9caGiv0p4y3zz+sxQHLTbbSTYRivtnX
D8CJ2702Drw/EzbXRH7vmXg86/gyD3kXfSdTwtvBM6BLy1Nb2B8OhGRoU6H/ADixRttXR92BkLp0
g+Kd/GNXpBvOqEiIjRaMW2rgg+4xURQIVLaVZQdPo3grUG/1Jak4nTovb13k+E9RFCgE1+yWBPNg
s78zPPkDOovag2T46GnznFnNHKB7aXtIJSf9z7O7mwTfisIHEWDG2bXNKiDKev+znRDPm5R0tKKy
55p0SycoyOJO8mtEuPW78krSXB1FhHrbdRdYAf3F88eDa9NMtm3Jl+avWxb6C6TFAMDtXu6Q3XPk
Guq7nvH/tRmGdK98DSmKBHvOgSR97suCLIeKSWeu9dn+81wFcxkHPg6924hQdNMZ6UC+g5TPhZus
Eo8zZIv4Da2mX98C0KUrpbpbBxzzJhRTRsNzw01ECskhNpin60KrH5ePMicwD2bGo1yXTJe2jd10
97qDL/1umjQw+xVV6aRPhFrlrhrvK3IkXxwfm1D+Xcy1nO+2v17MwpwOLWb8aa7tl5+Vcs4wx35e
A6qbF5QhYhbwXXb8MFhF+mP+IKfk3QUp7krkeGiPS9Rh6yFnkDc0sHR0md8oprwbyoxwttuL+z53
vFvlZtoNw1pNKbiqEGKfPPwQR2K5y42vdaTuISWHcB6OrJqVeYo1ex9NxD/7GopL1H3Rzonkozaf
yCaFnhMBR0nLO50Ovdvb+/lH83Cx3cd1FTz8dgkAdMB3L6rN8jWG39sgzU9iEPXOpvu/poQb32e0
4R1vRfSAEdV+olO970pwmyM8xPvWbodz9qUXZE502IMOoy/Lg0t/d2tCY75K5yMiLrbHL5zDBsJ/
M39kG3fhGKfPjAegfZZRs3Hxqu6bbAJaMxeey6VV0FfN/M7ExbNf6lYMFEgrlmK2SDQK4bmylFMi
KJuEfZXk+qA0C57cgFTISYzBPQyUgkwTR9Hi4F1JbBVflY0D1WSgeLHy5GBNob/pQQ8+xCy4VNOI
CxiC36K+sx4hyCCGSnl0NAoedK6JNxF9VRBHv3yUjxBhPyuPvkeQlwIsv6RMIV3WpyNUecRuSo6X
vA3Icx/I3ENi8ISPWm0UrOCVFcJzA28xGKykVX43zWIeiU73pRStf2o5Ot77vd2ta0h7OASqYl9h
XF0Foew32QDNebn7U9E/NQof81nXfDEjJbfNVFk3CLNMO/wq3BN71B2svH8uOfM9mBlFyefr6LZQ
V6NgNLZZ0VmouRyoJgbDRbd3gt2oFzffmqqTBEaHmu/Zmm/f5YISA9173Z3M+UtdR+fMFICpK+Ro
0Jf6x8+Gk8QJsgNuqM7mvFH3Jb0cHEYtJtvhgdEffFe34YSRzgKuNv+wyr6HRaQXoFCQ0AYgQNEn
fHYTKqVsMjadziN4WncPzVwIG0juNkmBmrD4LGbg9pBavGUldYDZNeZL0Za/BN84lGs7a8wD0kB8
gxSp3GrWYYEMDGDAwW4EGia9Y4nxy0PoMCLm6J6f87GSyEndaqeyALhB4YLfS2eSzYAdxE8xD/Qf
GvSi83JRunhOqsjaF0FEuT037CwDUSKtBGhC8dcQPsiXsMF5CSGSkoFuwS5y4+wmwupdMxpK6zSw
j+kEsSDvCcL6+yMqNtO/HFENLFi6krqyLMO25z7u7/oPWpCzTcIUQQJUjYe0HZrHZHDzfWCb17Yt
fqJUSSnXi3SXCjgWQQm+ZbLS6lgbOtMs1VVH3edw6RT2ORRIHANZwxAZ8tC5TPPlqBuh+vzQSid9
/XlikZF8xRHkbU3JslLOFRSKR6JuEc+kfn9pBp94bS8s7/LSHL+m5m0ap5EEBSPflRHnF7MX1lak
BeqOyNS2QtZ0zJYzT1uaTHHgrKH8wX49DeVm6VHkXiz2EwpM1Db597wS1t6qHONhiLMtmY5Mm+YK
0dOKZBcOmbXHWCZvzA9/QZFERnJcOvZhFJ617UOUQLZsrpS3w63vj04tPdInksdlb6jNKb3EOV4r
B+KCz/17iXp6vsttwJzX27hTTXJLbiQvn7fGGJyDEv+rZQn0lHM/LtQn1GKcVT57W7XPzAYYQfFF
OJe+M3zynhtvszy6y8UxnHrN/PLRtwmn7hPCfoiYTHZD1ODNjMiwyNuCQmnkt8+BMt/pbRA++fUu
m1/dgDO37E1jl7o2ygAy98gRcPNNMJUPVeEO73CjBhIbvuR4cl61rPEfvfilYhHS6qMHk/th6QrA
Dc7v/v7+lMZfbk+TOQaTBGkoWzlL1/Z3t6elJSopa4yjURiiSYyrCehRmR9CtVp6sTVb5ZFC4GPS
neEI2i04yxp5T2yRRUfhpaLyYXlFl0tPTLXVpc7JKVx/S+AUc2CjDx6WS1DAah9L+pM0/JlnM6E/
UvciRpwKgLTLh0zd4+04Hx1af+CYA5eNIZjZdOuRnsdSjJKH4a4CTGEHlzdqXeWWt9HaDDRqdaQR
pq/l3Gyv52Z7a6bdKTBLtpfJurhVGHJ2x+45hTiI//6FnKmLf+ozmux4dF5cVzpKV3+axzR4gcD3
5hjnGu9RIxX1XOpufHbnj9A6wBTx6ezNX1r+UGIGpu1ORNBv7YXlo9otOT8g7fF7uAUrzNdsQAiD
oRJdjPngtVwkTBCGKLAUdIfjYpZqBMSFYlsbRBOi9TtrsoCm64EY7eb8WJm51Ey9JvdOy1I8Nob2
2nq+XBMfVWNgt/cc5fQbmFkH+kTk3mLoodicWJugo0yrXjXdYx+AeTcYq/6Lm1CIv7x4pmWisjeE
RQ8EN86f6vjaGPnGM+sJEvzWnhdxadAdJNg4Wvl5NZw1q+OnDGjnj84MZexuZeb0PNUdxoYMUaBs
/HDd1V5zI0kQkLR6n2D93+etlW0Hi4gDDhdYFbhp51IIikpxLcLsYtqRvfVdjGQGd/2Fx+9nSYjs
Pi5bjgVt9+ssYnkHZjr5yiqJt6OHzbkbvfymiEeGbZV8DBkhrj6bWSIaAGLNbTMTC/6lMUCogSdf
mSBogAJ51qFSO8hxxY7nGYrMUHxvEGwdPlumNq1xq2w4QYtgwt0ipxND/x0TrGpv4MKH8GXT0qLs
esgaK71ZNx7VzzWfGXn+XhTQDce5NLJqjU6z4acQIH3BTenbv9R9mX7XKQZmwYOqyIsLc/FSYJBB
EyICMq0aFD1RV9/iEGhUNpjrGqPlCRb/Sc8c76QV2TmqohDECbK6BIrePDIbOUHhm4ex/ltzPNPT
mypDzHKE/LW5dpzmkVeRkXKaWs7mtxK7c9NZ2D7Kc2qBv+2SfqRHqa1bjYfFrwk78CHjnX1XZ6RF
zBA4IrCANoeUnHbkxjBqieag6YnFCGcj7OiS8Nhlh0HZlK0TsRp6aprX5YKYcXZgOpffvoQLFSpi
J+Jd0wTi8685EbY8UJAYrinFVknd/WThhwpcWjPvb0a/6N10sdAgKSztWKCK8Z0022OVC5yiklwa
TQK7sEoMcOCNn4xwBIGPog0F5XrpyARyJGHFiEk/Ygb63DQ5m+F5OV8vfQIwyMavpycq5RiKqn/p
S2QRqFWrG4KablVVo1gPCVMkdwYVYJ4AQm+TFlNWsXvwIt59DTGgqcX+xo5ETq4RGK5iJKS2QtXz
HIfqOiDG3pV6Fu3Knh64l4c/EdQNZygwc0w0MY1ZIw7e3H8OSXLY1CrlmD2oXzJfOhcxEEG1nMu9
3K53nQWoPLHD4wSNAL381RvN9ApJ55vjAdHpg6DdLt395QKQLIY2aF4N2d/0nsYx6mh+ZJr+2yxM
aPekAz6wKCW7isfJ/9Ci4YUaI/zgpHzHVHz84qj+rGVYb0gInmEcfLfl+y4XrEinYsr97ee5uO8y
bU9/Yi/GFix0WKQXMGPWxUswbGldX34BZA08yJ/j0zvNPyjTtx5ybPF38UuJe+Zsd/rMlzCn7Iie
iW6yGt6V2f6U/GsYfa7Yt4N3wJg3ShZc8jvjNhuBGZQH3xyKU+2iawq0+WgC0U2GZvIy/0adp7on
z/W/6X4cflRRd9bmHB1e2Y8+cGBO+oCCNBdrWSddd4vKJ7vqk9kiQOVRkiiVkdBH5zQV0ylLAliu
QC0PI0HO1bqBJXvIlOWfReogDVhG1Jkkj3EpXWFkq0PTGrxxVvBGsxINbJxad2ORPg92KvvZ2YIT
KwkIoub0WjeVt8uRc955WEP2qUuXkbwtOImZYqoBAkZfBT3u2pEiC5U6Jh9L+AX7b1eMx0J+hDww
TByxZfjkoUUwPp6r1OlPYvI2WZH1r5EL2YLs43S2u/1WxCwfqc7dR5YVHRgzvxtoEtZWJJxTZNqP
Q1qNT10GkEVLq3rH8D/7F/u7kPMG/gfBhSlNKWx6zYZpm+as+vj9QT5vAsRpdE7AAC2DQeV/7ZZh
BY1xrJQYqEqBilBYPbr6KHL1o971p1L6iNNiQlysXoPUa2fhgxmDqgNRQLGZrD1s7Dvh6MUbDH5y
fqehPUxaC82ChtNyWQaDmiGrbdK4xNa5DGX8Mf3epOHBLhz7LcLDuc77aEubEpW0ngBLHnJx+9yO
fE0L3+Q0iY3t5uFMdcu/UISkuud/ERMozM/WNicC7lNgk8shX++abVc67gn6+wu+II9pDSU46Vre
ka0OFlKZ7OcooMbxj5Cs2G7s6IBfUB7tWWKSRkF+9DCZaIGiuhTg19ZEGUNZEUJdlsskqMEBTYG3
pL1Cq32KyEVqnPWUtQw3SXSd79s66EiWVf4L3K8HLUnrY4778DmO6qunTV8/34sJCc+LD1Y1Z1PF
PErmuPR+Cke8GMTZX5wCgZyHUOtOm5ruxRZkAqnYi0BHNX2MuwVFsteSYbRsmEx+ACUag4SlX0yn
bhC0FZz064Af+d4pYQcYXmOcrNFA259iD5PcuEwGmCUN0fNYeT2JXtYPIUdtR4CGucFRFW0G3SPM
mcyrj3wgwTfU0osc5bCinfMNNaZzs2LoYLYi4UoUtrFrDRt+kJFbAKrSnhmKp22GXL30vbB/HZYa
iTk+0Yg8RwoJ9V3QGnvNlAaOsNZEaI6VwZetA59/AN1K33acqzeWELSMhgfqCNbrUq1XJvnI2gDX
xE/CB8NqcoBJhIwyxLmG9CI4S9YeBLN+PHw2XkqXfBps8MaJ4uWHGQ3pc+IDmfO5wbAiNtOFH/I9
KdHe2rJPQDrxDbywy3agYMlQGQbyzRKkNyXZu01RD8+J5Z8auwi+xbGFbMKpxdEJo9cy9cUlEe7b
8uoun/EmvBeM3Y/uzJkj+jDet6ygcO3g8mhRSjc5CvEkWu7cBAu/qhlVETjaq91D6BlNPB0ljtFX
tEgAjf3ylYh4iOQqwR1H1XjMPJ/zYqufllYHRnoc1VXpbKm3vX2pA4blXKl/Yfl4h76vbvhTZtV9
czLavj5b17Saw6wnaaDTm4fCjHt+fM7N23YirLTrPnAtzsyVj9rhtNNYJY0hOxrgcM9tlgJr7GlQ
QlxzA/YsRaVPNjefOjh774nUyrZVmB4YhNg/Zv2uIonwVajCXhOuBqdrmRlDCDuNdLcueoyVHnF8
jb9rPqbN3njMnAETrWNe++VRa//50fI1FSF4J4OSkYdIaf8T9xisTdurNyUTkMfPP8HDjjFgPhGk
U2DuPptGUCrRdsQgbcF4rYwCFrCrzr+VYnUD9/fzaY3A88S4HJezqFl5tyYkQt2TzmFGsMrl7JsV
VXxKVRCflo+qkrYaJC/nvtZNiT1wsf74xZvH63sXCaTqI1fgDPPeq7L4/PlCNFI+FoOkpmXjx3qu
4wu1KSvFV99LvGMbVAchCwUIr+1xhs3PcBxqzoq+sb41A918QRPiroY+0Lcgq5qrifUEF3UoiEai
F7Tz0uHzRGPhHWD04mTfHW5JmZKKujSjFnkXh8ts+7n5kkvLotkLH2ZR9khnZUCU0J5rz7QOLurj
i4pHnxURgXEJUBwZAbyaMSNwcZEnyZEbEoA4Po3QR50zr/Wib74uZ2vbKQDDW9K/Wxr5eT+8L0fJ
f1HpzkKtP22EAjG3YKnAg61bc8frdy2DeBjbHAV0xsHPzsFNu+VN+qKH1eKKtzmEdIhGYz2UgGGW
YU448u6Q1XbMpqo+Wee+8N/6TvIATN67klG54YDRYPT13h0D1kHgA3WYdLKb0CsknO0SG+8W6wJ6
zhwtV0tRWLSFx/mhTWcQQHOne8NT0KrgYxqTR5yg3PRW+w6iqTn0+QQEr7K9k+/6FT2j/Pb3r8df
WygmBb8lqfkdznjoP//4eqBXQCRc+t2aox3d6xYb5rI/+4WxblVYftGgP60tXdcOlp3QeY/ibk3f
iN1kIGTEAIn4QLRO8oDCKHlgBWQ3SgGqLH+wfM0o/Ha99N9LbbJWy8boFBQ2ZVZBmf8lZjEmFS2I
zyArSNkaQmNF869bwzcDYz5Xyl5DqtZnhdmHBLI1EyhjgOIRCcNDsvl8iFPQOfe9oPGd1pQRITE2
mF8lzM8lxdbI74Mx9+HqMugCc5B+VjJ//3Iut88fby/bMF1poqQXnLP+fHsliYydyHN6ntl50E60
U7dvYl7ZtoX+mzn2BxI6eXRg+uybFhlV1QP7cHPGAnQl9+Sw51BYrB5hYBgynibyvkBEp0IHFaWU
9zY91bUbR1gdmWu2u76wn3ocC+vEjppnu8dqheHf5bcGmNYdFQkAy7zcSIAB24QhYr9rPPpKivqi
LD0d9UkoD0WLLp260dna+mShzMJTT+AN+DQe/FNiSvUvuiaG/Etr2bQ5OOk0TAyiPogC+eONZwNc
tjVLX2YVKLEiYuRQjX/zod4DYLRJy5ovukrkAwzjd6On7xDqX4LOACdmxMre6SQGgYSs91M9P7JO
2twitw3vTCJiBb7/L5FjjRvCRIJ9bStysIr2FhjNEy3C8CPOADu1ibX7HKF6FoDYrEC9kzXZI2it
e1fOAvpZS0l4I0McLb/RbSruPaFqwD+ugzjJtVa+PoH/jYzgYmrTrbdr1FMlODpj3sEs4JOtPeqP
eTrL87PqYBFYe7XMgsyilFHpcqkDaR20wPzqEQCyJ01wACEFPytDBbMV9AYXMZA7Efs8jD2cC839
3utVfzH7qrhWELTxEv34XKFDoKaJ6NrHiuImRxe98amxDzmHsDKqgWsAZnAq91RLH792AWntgkAV
5+EsC1yODn6sz43N8r4ZMwwwTchNMA/xe1p4JEsj3f0/fTyiCu4/vy3IwP9N2JktSY0sW/SLZKY5
pNec56wJCniRAQ2a51lff5dCnHOaqmvwklYJbU2lUooId997bXEZ5pzF5d4M6/61Ifp046rgfSIH
EIqDQNbxKBI8JXSveqanZxvH69lxSY2FNAPXgt3suJS7gEvj5RL6xBvhn7QvGPKMA0hWdTUoOoqT
1Cify06NDxBDywPmoPiQGRmZ3U4/4sOD/or5ZA4bYL9PCw8NqMu+TfxSHiJo2QehUfxrh89qkA6F
pt/4rDAGW33ayQkyeEVksdETaw3Z22jHTi4NXYzXjbbLetqh7DWfAgQHToWg0eHIQKeIjVi+Lc3i
nz+vL1IT9GZ9MYj3Yx6juSbPzptG7ViS9Qz7hfVFbVESira54Lv4PCDn30l9cVKx7HUBll75NhBQ
JAZoJ5u8cOYCr7DtSz32NMVmUe8kOHtrfqvcsgr3ly+MaE5IbtfgHPa45/MH1tJibbuMbqDgzCQz
5qU9Mw96UAG7GZjGYo4ET6HnVpxFQRIk+ymcPrhxZV/lTL+uqPQR+uAfHCw8anPjwWjK4aB42wzC
2XJ7d0oOvdvRx62Pt+zBLaarPN/3wj6X1tieO1evkAakH70wNm89JkW/Q7aKxBqajKI5l3hQnFft
FHaUU3oESwny0zmvEiDGk1p8BraKR1rBHg9R+KHRDe9vS5r6TiRO+9wVwphFcKr7bklrxhwwHteV
Si5uzvk8qpFToxh+0BW01UTgOYCKBL1uA+XfK/E56kC5aK+BbZ+Fen6K0CPkxr3Y+Mj2RJ1k8a4i
AwTUrSkudotMNJiwWGVWxJkjW9uipV4IzRdMxepZ+h0UFwYm81t7xTcSbmI6oJtEeOim4dBu5ZzI
ATNx1tWpQPdSv+IqOyGIvsjmcjI2z6Xv3SgQjR1pwkBSy9Z8kKf4tnfbywRPVUAelttKrdE1bUtU
GebcMjYACe19UAPYAWYBLs0ShFBM3vnOAarGTLq9IEl3uiinY8GnBsNKu7zGpCDnNSp2LT2N7oXm
JKyl5aPAk/skX6qBcVnivZa2Ee8pD61nWJuEj9YXaLf0TafA/sDO0J9roeOW8AHITzpdQsLUMVer
g3JRGkGyiVDdjWZrJOYITy/2rV0+KZijtm2TxC8hKsqVjp7yK3zvY6oCuoibA8HN5kuYEw6LIXV4
AteJJG7+KXP03Z+fb4fIrN+PpwZ6HHZG4qlwx3CK+H1XFKwbVarQJ17KeaIbYfHOHgNPeyxGM/oY
xoZ1RJ4DmjdUqsfGgbgwujRioYr0+8GotEXiPaVqzm/JVFT+mR3TF5DX3kpYthxmD7S4YApaBUr7
oirjM+Rm95uuAhxl8el2VATkzhlpe0gVQB1jn6YXBTYNE1xtw9mGZaBJ67s9qPsMycGFap+tpB3P
vRP/+0WZMJk3bSGOCue/I9qxUdt0wSc0SNwwS08PIpqdpj+qebdt5hcFhSO9y/g+MnVXZyFyRJD5
cgJ09MnYp2DHnrGIrPyqOfPxw7NG838/RtXWCUNldpV4j2JErsiIF5CCqNsrcu2z7A+hPS24Y1Lt
UOEVbhDJoXIxqod6GnfQE8NNZ06cPHNBEl4yNY8qkKB905DO8+dv+72835gtUCp+K8vg+D27tP5d
jLi+7U2NaaPmGGF3kOkSm4XVbnGBPHdjUp3bxItBHMzjZq1170j/f6ZAkS9RZXUvGXl7Gzi5cKSR
/eGrjG7ZRONK7UiGBppUNFeQEhtuKXsrQlw0RvE11QLlE2y1K1x52j7c7h9Gy8X61+pf/vLZ3nUc
Dc3EgsZUca4ldWkB+1ehBXGJArgU1mKo6MVk4Q+iKzjimsGuhILsxxQ+4S0yf1pm+nFAXhZExd6q
C9SYkdFfLAe9oXHUaEU9cYKko1UbwHvj/h7ZAte0PX2DmaZeOCvgC0JCRHw3Ecl//hjOW3EzAlgy
vQymKlgToY29Mf6YOkdyrdADAFMY72tXzQnFnSMV4MCPDJDrjeOo8Tkc04Tuemp1V659ST4scdrG
ztWi5CTnb1T9Nso8w31xwYX2eJ+ftKF0XyJPfLIL1bvKvwPfffNiUrBV7eiGU/OlpholcjtPz4PA
O180UCKkAq8VysFH578lsZmD89xX7wdGql4ncHERKXGPFBy1MLXV7aJOIG3VfmaofHHGLiD2Im6P
S0skIPX3Fo8FS1/dKnspWBtVHSavHz06mdqelwdv6UqYXYd+f2LCaAaRfhUiNo+upkC6L6yzh+30
mEVRv+89Fb2Wfeqn4h+tN90zGGDypBirWOHN8B4acpcOeq6eEXWpOwtR2mfsYdbciGfe9SF9loIb
PBfdw2ghZY1oWkgdgaYF2b4gpWUDCvLnn79t8VZQwFYigGIJMZtuHFzevz+QsQX2L++VaLdYCkQS
q3c6hNkqGjhg1Z2fM+j8zwtwho2ee18LrfcuVmeKF41Wc1UBWtqkWiQ+mUiVILca0V5kzQg0Rv0w
dAa5I7i6z72JGlh+PV1Ey1TRiTstnGxkqutEh0yQS2oX43jruaYnYuUoQQL3Gk/acJgc5SafE7nf
l1q9Qc+tHfXAhM1f6IOAh8nj7YexOOoFrAslPpiM9+9dDHp1LOpp32cJg1u9mnbKYKPTDlti3JIN
mOTgTN6TO/MvQIOl1dVPYvciZWO9V2AD8xJ7I6ACX5pUXJYmfe5o5k5VtYrtXP+uj7DeR/qL60r3
TKxIdRrf/vw9af/PYzlHSKJ3mhsXDjX371+UY3QNUxa72C03ZYQPYBeo341CBYZU4u/RWvvRTYxo
LV1T/kArGz5Ot0H+VbOTFsQ2GpVQd4VBJIJW4ceTq5NTYuSMJ2JK1JCjlzRKlQ5aj+XfKSFObgPR
Oty2VbhyFQ/NF4IDOTCXZpOR6TTJKesmd4ubWusj+XfKwZswgrRkuITcS+UQAs6SPqz/Vl2y/io8
QtZANPKCsjOZKJ3oZQ9szw4HxiJJ+hVOFHt5vFUnr26Z/tUZvXSn9BA2iQ/rXuJ28hEy01jsKnfa
pQksrMVaQIl2zafQPKcFiWf109LP9AnZvmaOaB8Y2eZg+Gg/uSlwSh625omstGynJvhL22E+aMi5
HAqn/CBrUr3clEyHrpxvh2s7VQd5iiNDZ3hY5MXWRKkm1ZkB5ZNJTEqs1APDRNXZC1WlxUwhyOmt
h5Bu5yiXZONaXgxs+1cNMWhateLRU7jjOfe/llo6m9W9K/WXZ0ZMGUqydnL0WV5fE8mXwUoe+p5l
pKi1H8vxwv5MWpN9dfqUe6Qnv7aXbdQKSjjKsLmB2lThWmqkq3n0Tu748vHoPQ1HRpk/k7Eq8cr+
pJuD+2TU1QMKItKunYCMdaEUn4OxrjnpTtrB8qJx7WfGcgpTlELfTpoFigA8zTpwubGgl6NDlC9S
byDPZ70ouq02gYtnw3bxXSJJVJ1w17QW89O6uuVYAeQMBDAZ2I/epXedAgvyI3GTeuNCS+BmZKGz
C4/lAXkp12CykD6jCP46ugC/+3BIAVX36dGX6vVS+RqUA9rzWdqAyHXYUCfO336ubAfUkWuf/i8h
VfHex6l8oY+j77WpJqhx3Pz5eZYHnX+XtULomkoYqwWShOm/8aasddIK2xomhm1XGJZ5KFvEhuUQ
PHfmB+y8AhpqZp9qGmu4btviQ58QU42OVLxmanZ3R1okxcwsnl/aqCEAhyGsPkHRCyPjg8GZcw3q
X96yERKqM0dYhHbCHt21fwEWQjSN02E+6AKat8g1jX0796bxCrOKViL8tVG2vl6jt0H0rcCfKMkO
pHMyqPBZqSpQ6SejDjeSM1U92Hd4Dy6cChBdkIbtG5AK1EmRV+7yRvXOTJ950OTfeCmTFN/lXGEC
smjAHO+dDDcR+U8GAhGl/gEEyb9Ky5z8ycgbBMmJsJmFtd/+/E1o7ybF81dhGDyA9MYdE47a7yur
EfYAlHTT28a9o0NN6oKb11nBjVS24CYMn3QwWz/KPw+MKLwlmOahZOJXQPYao2VI8uM4afHZsLz4
ID3pqHh+BrTADr4/9IQ6Z+VGLrbV6LJl2DG7e5bEPiuer27HWHv0hpKITahVX2T1WJtfltkI1gcE
8qmGawyCyonWl7VT0/5n16jp2WElvxk+/XI3TjZqjHU86Crnox6s6yEryCUY4cRavUtdqpxl22/C
E+NYo7jZgbWt6VtvCEVyjpzslP1iOGVbXuXOp65qfXzFnoeUuoDfyzEJdODBbdpOI7/KJlSVONGO
lJl+vLh44g34Fze5jywNrRSO7kRkF9GG81Ju2T/kXxY9STdSgiJfogFytKzQW9LGyTsgssi1m7n5
FaMknA3yWQxDJVYGhMI6yl8CSraLOdRO7Z0Tevl29BCZZ6YGzqWe4k1NeQMNYW6AQePJ95Qx7lZr
vPrka+a0Duq0xDoADN80yMqTQpApZRRTFzY0zpiyI6U0vtbduMWS7t6DsfFXJQqwQx7lPcTYflfX
UJtlt0aLvGq3rLqu0x3cguS/oBzBH5O/uapbcuqqPnlwbPxXrDrF54TV6SLVl4rrEx7fQzqSM1AF
Stin5XgxozIhNo7AQx2/vI9C9KeorMFqz/Y+nTyDRUFWj+IJyVByNAGCPdoBnBmDtPXvST6sqwq6
K0VWzq+jWWfgL/2Ouc8/i39KxfT0F3ufLr3Zv61pju2YggVNVx3B8vVmTWu7xMOI3oy7wOs2ciSf
Gma2BqITHLPA+ITA3T56CextSDaIeKDAZoXyyy7nUYoShp0eraIDDYgE/toZPGgMFOyv+k8vjTcE
85k/p1y7Vmoefpm4RVdTR2Ro7kZH3LzWs6+h1Q86YTKLTD0wf4D1YgQNe/lWqUvUvnavAndnGmo2
8MqXe5XBznAY5R5Z5Bb3fWW5tNHTCKs9UQrSMtGyVR0X60odOMBJseDu8rbVV2mNws8jC/TJKpqW
zS9TibwU5pnUgW1TNsG5k+JYJ7bxmsHjQgvPSObY1hC4NKPmdla7vV0zWStmP4nZ9980QmQeVLdi
QAdDRlqV1MGi9WupL/aUdi/0d6K1RoucYYvdvpQtasBIzdpbkId4eGBC2jja6GO0ewkkIHgJHnHJ
sVU+bV2Mbe9/Rw81sxZTnBLbrDJzQwINkH8yZ3ZIQU4gmEqy/kimZBIwjc6D4LErUljNcrhFByG4
yp/wpBa7JhAjGxGqr+XBaEDhSW91ReTMCms4asyB3orQ4meMbxH5FuZPl+EXqmt1zhtr8+3EVsdJ
XkEAWukPyAK2kQ7QJHAz++qFX+spKF4ySvxWDEDu4v5HnXTjF3hnZO9m0NVkCQqZEXtulUPy7yaL
y9jj2ZwrxbBg7L9892TzYCfsE2fXDa5Yyb9WXSThy+9u2VFxab32QVMoTcDMYMqJsgfsgpcoBAEH
4zD/dfaoY8M54A/g0tUBx47GuLRTRFvdwFQrr47WR+YGmguhUCp0NAGk6cOiNjCjnFGe12THfrJ7
9IINMQ1TG/0TsXhSVW6TFmQTei7QzCOerk745M10ozgth9pkQMVNayL64ZvFN70g89y++qmLmSP1
C/0ihfUDI2/PSbWL9KeTj0NSSjl2i12d/nd3TPrwqAji0/z2KptQbOnKta0YJ9WESs1SxiQczQuA
sWvUdEgvZs+7FVZHq1H35hjw1EZG94DWpdlHHVFrLKW/XmivQbacHFDy7KXejruYsMdZ6VLWkUmH
pz54UoMBG/iRDDtmeWN4TLGZn62gVzalPTwty55JxMeUm8SJzE3eNMjNy5/PBO+MyvB5NMfCpkyx
ZQvjbZtKo9rLPY2Ar8LqxVG6IRfZ1TDNSdkF7OvFIhmNILIAgBNpOS9ro3JxtRGdxmR68CsD5cwZ
S01xy8o/qfNJPfvxUeU8+KyaYKZRmOxa0+WSoH+XxJlYaflvhjGPWF2wvgbNSEqEPKw5ahmRYTUc
6sHpkQf2fXzLC3VmXdHYVdvI2rpmUK56RrWvfWVUl8C22qvsW5OpvNJSzcccaLbfPFTRmYbfBto2
54AMEv1fruDbti7DAIMe3+xSoLWsvb2Clg5nDQEmsQNVq27oBoiTfLH++5N8a6LpylZNDtLaG8wH
r/P62ZhE8I9vTKsQofkODg04EjV5WSYquQOFs7Zx5ERKwoUKi+PEkbjWiv4s1RvypZquYU9DZ3mI
Ay9Tn7o0SdYmDa/t8oe5bhSHrgShMtQm6D/2YZZ88l884axqzfyQ+ad0FjPNupIgAcMyleIVgFn6
t1rg3bWaz/8Gsy1XYNCzzDcdN+E2ROKCjlnPtkXG3SdX+yergkRZl10n1qVKbi+65hquEVKEITVn
+4lyWM4KlOUbrwv9B8Mefshha6dbxcl0andLHUAvzWufAYlnF9XK8ntDILCLs2Ddqaa19wvFfE7j
5t7TeD0Gs3Rf74rtr6q3pe1ctYV/WdaoYoRx+d8iXm9iF66I0Pj2os9yPgHKKL9opvnaYRtfG6iA
KMkH7uv5pa5ykIfZ8A+8pmob6M1Za8sGIT9g4a2HN28NKmK6ETI73ULD2EvD2RSWT5XTOOulUGRK
2V7lQw+B0tvZLRydv9y3b60NrkGHWqgW5YZtq+/u28gph9Z2IGItlvMapvb/JlryJ/mSEcUJVKAl
6aHpgSJy4eQBX74YXm2SZFATWks7+9LbRJm4CmVb7xCCNiB4sJTA3ROZRpwVoz0Ox8YvHpUxNU+y
Li/7fJNyX15dDZGfRxOjGQ0f4DAp3gF1nlRox50df0SpiLyi6K0z8NdHjVbLZzZgZ2UlLlvKFACA
pKfy2Np6A0cBk+T8brS19P7nS2e8FRpx6TRtZkbpDiWt+/Y29jtjmodz5NdHer4JrJb+t43vzPbT
fULb8KEDC9o1Ybm36YmA9fpP39adc70at3mUykP2FfVbjNvlRCBkflUB9140MhyuXqqbt7hObwCI
yJyNjIs9dtxnnWvflGwXzru74zYXfExUNANh9H/+gO+UQ3xA+vrA1G0HhSqr2++FYlwqFnaQmvEy
8rGle4ZMR2UzP/oiKO7oubJdnRnFvbcKdD1R9aGPVI/uaNrDke5dEFUx+sbBLTaO7AVluqVieKfR
FPrdqZ/318Kqhk1smNHOhW6znfl0BxVoyqdQqGR+wVWOYHvs68SC9CRCE0MzL1oBYgxyD4YfA4lg
2ozLiWsaABZnmvmM9BN5mYdljxVvaeEs60fQaEwrbcaevmqgEzXVbZb0zxrRB4vfUx7k/nwl3+2v
Ls4hDcK9bVH4qKgvf7+STqcNbpKVNiHIzXdMlt6zCSrj6FlIeUaQIM9+YzTPqUDKp9rVuu/0gZmv
F6yZIBonc/ScvemgRq3yun4UlVZR/KTVdtDFscrT9KnKQ21nWzlxduEELdgpq4M345tMHAaLczBJ
VFqewCMKzapftdrey2O+UwbpwQXnANx5wBGuZM4JxTA511iU105iTic0rfZxJirNhQrIJ6Y3A/Fl
POFwxSzZoXOZAKaRh5ARjmWM/vDhzxdwvj7/rrTm60c5ruJUVXXO/G92DGIWAiW1hb2eQOgD1MRB
O2awfsp0tNap+/3P/9o7eKH85xjwUwtzKNKNN5I5cDN6luusJAtmp03y7yGmA/zyprXzDHO692So
j4r9ItzwEZuGv/GiKtnjY1d2zItKj1NiHWIK7ThNkzjyw3Hx5Eulm6idl6mvx+Wd7rdHy4EEMgbG
8DDNjn4AWjUYXMI5/vypxNwx//0icrPgr4ECZDABkVbgf83rJqaJU52CqE4BQ56k54FIp5FxIu4H
6A8kiWAxWNrpTrIByec+JF0H1I3D1IYGujcbaro9pQgNjvltrpX9IU3A6NvkytwVexj3QJtJJZjf
YmicycWlwr4AOBDwFDgCZT6PD6b+M2zL+qwkKJAE01AwygiHUHm4S+WgTwXgRANHzKL2zffSANcr
xrkaiOgJSvuDheSNdnkvHgMFsYjpB8zn/isniP2vyzbucqSxiM3Lx4YxjVyG+jJ81RjOHcAJaZMa
q3sJFVLy70FMfnNlKeVOwpQW4YaTaTbJ9Cij6plGJLNtcCaUZ/lW/jTWf7njNW2+yd58XRqXWEVw
ortiaeP96+tCWuSqcRt5nNDG/jz1JLdrukD+QDpMGhUfCRmy/2lM40R6JmB4ynMgE70q1lTf+U26
FDlBkhlLfCS5uf1jZVPGbCL3KqRy0Qq/GNL9TrapuFCPrezWeyqADR4WyBYV+t5jynyR32aWkE6U
+UFMN6GrDwOAHTSdoUpYhcZce7JRGuojQTNqYo3UQv9B/vRgLHGR6Fgg5/CEmVxjoG9bpwmy9cSY
XuxBpHdjPnTW/fASihgMqFHhXFP7npCUeFjJ+lzOGFTob1t0uumOoWTEndPS/moH9UIkH2MhI/RO
oem9LCQDJe5eoCDm3Kt+fOgbQTHckRiwiEmzfqDxMf+aQ4OWqO1GYx/Ob80BYMBy61R280828/Om
iiaGLOmT+W2sGXfADvYxSOz6A7v4Rmqeas1vKAwRQ0u0Ji6/jZ2pZHdanTOeipi2mG+qR9l0ljdq
Z1j5HDJffNYgzaMNbRuAEBreT2Lvd0FnXYMp+yitiK2XGzs5iVhqUPwXxrEDVOB6JqbLmhP/XvOC
b6FIXttpbE5yEhsZr39ZRN6d3U1AYAi9WYMhiSML+30n8/PacbvJIcMtwYoPyWvf1VP3QaOb92T5
6hoOVbwxdHAmEsIDYL8/dgJbOWYcetLpC+o971GxCcgmgapXNBCwjeZevcrcdFrcnNKqaU7yJ/li
Vp6279ooXTtZrR195mxX+VLY7q+fQpvjFywo7cWP9lESHCMSky5Wk5tHv4NXvhrS8kFL2/Zoi8A8
sLliHXTJYxxLQOQ1R7sFbtmowVVpUh9IZRXvGp3Gvm8GH61ZwCRVTEQlzrRVv8PLwWGFuyYbqJlq
oH1i8vaaG36NCyrZvVNV5X45bnQDiVDDNEVbyw+HNQ+wulMtGkRJTajMqOfKunVqxOPOqNzzdnzE
CeeeQqLL/3LSf2didqn12NhQgtO1senH/f7Ntak5QAAzOTZFhklxRGbOGPxUQ7PdAdt2tmEc+eec
hYLMNfLLCTLr7sZAaKo3xgpswaqBRTWMnzBQpVvFzZ2DfKtTSwYcH7dW03tnQ+jXwAx3crWW8BN6
YIzG/nNk9/Mgf5miJNxZRnKZMnKfIbR1tGvHnV6VzUMQ2RA67RoMha9yJ2GF/suFcOYP+tvCammY
uVVTh3es64b55haOM9tsTK1o1ksrCc07C2qpxBcviLqFRVWaqHUCq+l4dIPywaxHb5X5/baZkuyU
0nsObR8P8kRYfeCaS0PfMkV/yCsN8qST4Fz2yNYNSwc/3WS0V4s204qA0U2AfvMj3d6UwF3T/wgE
Ml1HOtLSIKvjnZyJmZm1HVRUz33oPfSOgM9VqCTuwWJrkiLcWx0QnC7R3APELSaerRfu6qjY+iOc
l7jR1budPnacn5/qoD14dCtufYpNWNHBWnlPCMyKa+0E32ri2vfNoFu7AIUuQcXpy1hk1jprgB7P
Z3O6GuO6sDuaUTPvkhPNZUrAzjl5ee2Utrp4nvItg7mDIR2xqFQRK33anns/hTWDsDeOMkatMwCl
wtIEP9fO77WyEZr3JSx958Z4xPlLe+Ed6gBcIX0YZo2w7jlwv12igmZOvTdDGp45QcXI+gASTTbi
HVmsukpt7XE9fg+sqF2Pk1mekNgBHtCTbJ91wTaq8mLTJY52Qt3enhBeVYKUc3pnHziplXhhXEgv
Sa98GNA2nePYEZ/5WjZ5pIcguNpxA81h1/v5+EUEXbMdsP4ca9QwKJrnVnihoduMbXGMaTFv83Fo
N/JgqIOXWeu06egxM0Fpk+qfwTAxwvWoEkvvBQVHc9FHBdPi/JaCUP9LE8t5K47hyjlILgwHfSTM
x7feBrtI3SZgTV87ahM+F6lXrfU6yO60dZVzJLRv+JeUHdgAMmNbZ6dM+XQ2wzE8DJ34VBlNQQtT
5GeEaexjxqAfyjpzbwJhNWCw+sEFQM1OOJ7laNzyGxzAhMyXTnovSEOb4wI8RLUBpA8kVAcY9uk1
1uOOmX4Io7OMH0juaDgPWbhLaXb1uad8yY3gu1n5/oEBLa4xZ/aEi+SnT8f+lAig0oYW3uKh11/0
xCPg0MHO2uTFo+3Fz3SR2y3bZ3CcLLu/6jB+s7wzv/Y96eH92NxFWiCfJhyNBye0eTLg8J67IrfX
Dk8evcXMWM0zg3Ouut9GqljYsbGy5UhHEmzp+bdiyAN88fyk443bUv6267boQDmU3sNodtVp6txu
Q2d768/1vJGWz3/esa13HR5LAyxM/YQnCr3pW8KPUbsCHG/OddMnsVoIkiMJIJuoN7eoEtQNEQPm
6zg1FuWV2W7LoO7OltJYz3FOCijDjofeCKxnHvRpI6gIcAdn7jpKqnBXzWbFoMPb1hgjbqfZygjQ
8rPjjMNd/mXtn9pAiT5G5uSvyZujnaOgb4gDAxeLEufUFOskUD8l6Q/ZyWwbKIJ53apbTSer03Xt
WY4XQnLIWsi0ZjDunUgpzn1utKtIgOEy3UF8slLtzEGW/9QQd1TIhCM4t9ygLwfDz/iSdeUe50T7
IxfTSzFh2f/zVX5f4dP4sGybBprODkvp+PvuqpAHKgxUKL/6aGB3y6tooQN6U83u9tVqMtSz80uI
chWqODIBDF/dCsr3aQqr8BSgGFgliTLcsZnNQUeWsTU0ZtD95NKnqLnasB9pSVom840mTW6KU0+Y
OJAjesM1tiOktXSWr4HhHmcRDkpwW/3gVvDLIjr8HNRydnlHAXMJax6mFFkfbE03Lx9v6LGDbxmU
PBb/kX7aNG2M2nJxrvnokP1Au1j+aw2t4KF1ougvFjV9biT9viPjV6dxroJKRZFgz4fOf5U6Ks3v
UWnRL8cEla6kQ7uqCWBpY/rhuUv8hN77YjcOYjyGdQyPgIDjVam22t4aGTalxJCrWgcse8hqPqJx
HuKRUmAkJ8pJ4/SxraGtdRxo3PnSprmh/02v9q5a49cn6oCJLJ5DugZvzE4uKT2WFcIml1obS/Q9
cjA1v3WFgLqfZN7HprdIXWaAdJ/Uod+WKo0Xf6jHS5Wqgr0hxLjZOMaaJ7k8OEqJCLwutavmZt3W
MQ5/vl/1d+d4fl9HALuHi4al7O3vW0VQtqYBzVCaMS4LG/QsnML7QVdu8s3Qp/a9Ghv4chnti6Yc
t2rtoP8MiZPh9IdLPjX2uevFrJ0BESDzi6MaySnAyC5LJStM8bV3o70l2MzeJWMYgWoirfwvH+Xd
rsVHcRnBc8hEa22+ffRczygE8BjCZWLjUXAaIqiesbLR6V+t2L87YXHySKT7JgpSi2JN7T/4GqO4
yI/S73ROgWWl3yawGpu2ReMSkUB2jBp6rFK7o9gazF7vb8LwuX/6rn/MtM1GE2Xp1Pfv/XF6Otp9
TDNhvdTuHSpjgMk+26PXrzSySVa6PoWvgR0dUjIr2DJIMGzm4r5L5oy2tWOxS6dkVO8QkuHeLH3C
L3tbOciWfeQmw3qx5VIFf9Yc/yA7A2njfiusLHo0TWqdeqqLl6FltunlcXwkXvyHOngNod8kF/Zt
TjCybt29LP5u5FjgiBbg3gyiR6vqbhOho99Eagbo7eIT2IgXwcBmo5l++NxsahTxO5oSwaOet8p6
CPTiFe29jzuGsa9VzUEHoHzYxpU0WKe1L865lZxrO3UfzJKeEu5HVHHd15jxxQdou/1DJ9SXVviP
Wkc8Z2GW+ioKsuaUeAIxkyhWBKFaS7aI5TCj5ECbbSHRfJC+FxBO8dqpQOoDVJGgO6iV5p1eB1x6
Ri52HhcXNn3nyUz813hMi2dweQ9+2eI/DXM8LTOaKe9xL9JeXScUplvOPNlLamnKuSw4FHlQbtdt
7qUoIDj+KSbmDFdwU9keAdik+hGTquuIYFyi48aR5uqmpVGmDlAmzLQBnd4k1vMglABLBNDlbOYJ
+Vy4B6fytW2hBOXeIdGVGYDQN63rWy+4nKxVSFTTF892nifdrn8a+R3AjzZW4pvGJ1sn+CznkVl5
wM5S09iljnUlEWXUHQK9NLSvSfYg/dGZibEUAQSkDx35a14EBSwGcMeHMsadGTXatlRSgzAVod4H
FGa41sloFvD7ijAdLtbEzH0wv5cTN/4qMMEszkQqmqzdJafrfpiaFg5CjZeeEYFdiJuGXR9Do1qf
tNkFIt9ykc+JQrCpTICRf9Q33kY0SnhyRVmStV6/QH2bvgh8xJuizoDx14RlkZs9roiZ1w60ylgH
ZoVrFRGNGCTOD3ceUsu5tHyhzv4KD/bc67SzZEBCnPAA5QLCTabFVxE2fGoxi4AJ917qQrsgoT1j
3ITfCsHN/15iJXhhhF1vPAem8eJGhIXvXOa42l/U7soDjC0FBFnk0N4x+5HYttpmiA0LNkOEsy2a
PnoSo3uO4r54DRVb35La4tyDybwrAbSJaGboOhohW17Xezu/Dq3l+KYUxjrMhHE3c2x2cvJmNVW3
N80igk1lKd9QW3MO70wO4ZFefZzQgD9KNa/rDHRHvcy7xMlEKGBqge7O7bvMZhhS48FtvDOKdIQZ
pRs8BwoOVKPNdZw04bNHB/JVG3pQmjYSsvn/bquVf5e+WowL7LYiHw9aGSnYR4NyF2pW+mCSEnlg
U8DC2sNQrMc6vjPahtM7kbALNumjXbZ3mYhTpgR/xeNkIB9phgeM9vbNEnT1mqkEkxn5pJa1Rf4x
VQvQoHH5OSrbYJOXSg3QGsxwgJ7vV6pFEo/BHmREdIkG8thnMQXTEjKSI+PZA+CGBiPA2T8eJ8dq
v1uG8g/1jvhEAoO/pkWinMEkpXRKCe9NBmx9xBrFT3FR+ufRbV5kifw/IUTCNAUgeAtNsmuZU36G
61+tlpYD/WokEDRBZWe1mUjmkD/FyJssQU3RhdW4Ezq3RdpFg7ez4hITlN93Nz23ghWKmq3CRPRL
ZUQa4Dm04K1folQmBPGjx1/2tXBP2eRiRdRKDTWMoV5Kr3xeUCwRPa8j/tvzOLOMxwTzV9jZDZIs
JTw3Tvo5j+L2VLaxseqNpv2AsOA7oeZMJULP/4XqAN4OjvhKb6y/jE7LOT3wEc0iR/KLepf5Wf9C
FrGxJmJDWRn0cjdmFfv/ABcoD03qTHjzEzjnczehjXxtXZsW4O2pnvMcGW9xC7TbWIXHJIeEMY+O
2WvF1qjSL72peGsVsdCV/mx7HxqaM4VIT2KqxYtahD+H0QGyObTFVjJYMzvqdx0NmzWGUeMVzQXx
xgxJLt7/sXVeS44q2xb9IiIgsfkq78upTPcLUdUG7xP79XdA73N6x4n7QgtEqasklGSuNeeYTMgS
uuPIH+KdCrRX4w8+AwvnD9Kgq3OSVwyupU2K1SA8LGnBLabIe9B6YhBwPtXbiBzyNy82f1lJAo8k
Z+AKCh0S3MxSp00WHBYaAd1OkrD5HxzPo/JJseSamml80ggyEaYdP2WYKUrk/ec/bD1MwD9Q0kLc
nF+n5yM6Q5HBYSBVcNODKdpI3zs6jXB+ekP3PsSCbw6T8wkV5lOEeYEVHe27lrbZSUv74BT02fsf
LgLIYOQ1FCAX4W6K1BVWrSDKUEVJ9mOinq/7Ej+dJV+M2edsasUlA26UN1N/ZVGlbrWQzx3Vu+W/
jyjpapVAiKlm7BRsxdsy+CTmGEA5sdbLENOHxu8csSqWImQ7tAj42BFTG2tgbm++3lr3WP62tQk2
60yD0CIU14om2dorx/BC4bSgNAYoZh5ac0o0vvXQ97CwyRfZVZhkQ89M1mlxzx3lnT1SxLOpvOiF
GHb9EP2gW0JbTkw3A+LZwQdM4WKqOxqC+N+4drcWkuxN6c2i7JruCX0OCtWwxZrfbYICf9Lqb31a
rRIZE9/u6LgZPDVSw5l+TTq/8WTBvLGp0ihdoEBNgM42yDJ1ImvSJCQaaiBuUVISbAzX2I7ZPAvt
Wc2NJvg4gb6G+qhBRaUyws0AkGoTdAXBRTg+I/sK3Xlftn1MeYO2WtiEYPL6INhXhkNie1CcY6wD
KkJ1bVva0SfX1rT8t6mr+hVkabnSftYJ8kAaHeFuiLoVFI7PNCse8j77ReouMpXPwAke8wjlfzsc
JMkEWgmVYXqutOrTAdypl/2v0s2ZLyePhhucpUvwd3ZsyXKTfn9unfBueaO97Sf1NSWUubKJiZZQ
6T3Lp7WfGynW0rJb5RWcTCND5QHmgPHtlEqeqZ4duEDS2YNev2gBi1AfH5VuhwS2EgvbkgVTDC63
g/42GGTcuDWxFDVx5oPz06d5v1bShwE0s8y9aabfFSl+iAbKRTruRpdFVQ4ExmrsE9WsYOMONNU9
y6QQZQEayHL9JczWWWsRIA0iaA877OfQiCPQR1yXk909p+n0ZLCYL53wQifum5ZXcMmDfeyQ16vw
G4VcNFOiJkbf9jEkv00b9LehKx4G0OnECRxlJzepKucE3Aq8YXuJkvFuqoR8auPkJO630ayQQPD3
+z7t13FeOjJxo5QkfxFhs2asoifRcm+KTZK96pyXUul3i4xKPk0N1XiTgOnkHfMnAf9pXYeo5arK
OnR9/j7wZ46avLh69XMiSkFi9l1BANNp54dvlVFUO4ss1Qk+1NocmwA5qcvHQoyBnrb9WrklYRrj
k+OJ99hUtyoOvLsdZp81gv7NqABxScohK1TmeE26ube3Ra9AdUgcGgJt9YKg49mf7mBXr82JyEuH
tYRHV6BMsU9kVnIpH02rfHF94Ogtt5MplHer6OrVkULfCFrnFqOLumZqDjJN0xpsDz56MJd7JawQ
ZUI5GwuMT48IMWX11SYUfruiohGsAQsz3Pbyd9eSYqxarr7eeOpy8ZOcuve0PUn7WeAmxijLNLok
ToGWIM4EhNuAaTVsD3Cdmjm7pbz2XSZWHZ1JYINkjQi9TLZGVJeHJlCXUNPGfaHp37vF5ScRKIDs
YjSDOFne6GLyVSrfiEF8Igj+hzBsse6MplzF4znRiBVhUEAxQ6b7qmLOMrTda9kE6doWzlcc60Q5
6GcUnBVwVfMESqbPABVO9OPjljc0KzPAmuWDa7V8/iPCOlykj8BmnwMpvpF9lqym2L76RuBzKRA8
2OBr9dtbkwLsx8sd7XRie3OHTkTvD2ffFWBM5KDvZBiNW6OfaOp2/SspTToYkehXFGqIrJ2VUfpH
DB9HRQcfDFKicHSUb05MTHdjk3gSJA5CAQNzMryfcrz0gx6uarsSlBLiS4huZ74Walp7bnjLxm2O
8b+sofKJKvlyq/i9K7Od4ZGVQ8pouk2L+DFJx/DQOuXdTCIA78OLwZ+7HduZ6xVppAYQOKXpJn9w
SHijrR3qKv5th/ID/B5qSOrZGAM2EvPmJrWAWDmQUws8xQDZfiu8bOsAbhw+kEruZVy+8O+0TyZy
cJFc3ycCQlKbziaS5fUUAiuFmnTJ7LSCfLar6PpsUmYszCLwu/jZdJyEWvsgn2BjFSevIALWNwnr
VZ4cdkH6otOzDkUdnhTn6nY6MqC7Hkam8dKhaKNyCY3GHKubbXvb0uzA/JuIUqqwfC2mYltkeY8R
DXyVtH8IKxFbOyIoENOYdjJ+VDVgS2W78dE3bHfdsoxfmT54Lqui3GTW9l3TJdNxFlCHgpTaXDvp
Dvl7mKHgwQAPKPw+4wKOzOtkRu/OiOWXGWh+6Jyo3beVMWwQqYan+p7Y6R2OeP7qaOM9DhlZAKxH
64EJkansbs+NH3d78qOR/XhNx/6XdPiSKkJD1pHBiR29KYvSKZdK7mx729mM2IZOwNSRjKtuWlN4
bcHQwHthqbKOY2gQXshiwXWwjfCuF6TLR1htjQiba+5zzzGrtZDJyP9f4qDjj8loEWzAQyATlzhG
YfRutRjwt1X9RmxI7jjBQCxq0O7wUc3tD3dV+J11GvlUVnpcHBCguqD9jbWECzGv2pGZ6QrrV5ei
w2pLqN2+dcBwAz4YACDRi2Tuhkl6Boa2kUbSHDIHTrIPiMxrkvKKhJmEAP0r1KnEpkWxplT027aD
H5PU1qPV3vtKv9haRsjccLVV+DqmLi3w4TlrxJ3qPYOfFe6hEILLE9kz3JAU3TaOxd4yj6zOxnXc
p+JTIMn2RKy99g6DMOzpk/D8/NQIUjcch87KlNvfo1Fl25Ai/U4kwVMzWME73n5qIXSCpIOi3ymq
7xm/zM63zS86xNuaXx/DjlWuMmRAjhgpp4UXel9foSLaLBleWh/BalcO5SYfO75wwwfLxuJS5SHv
PBZ5zG43ZhXuZsxIC0GTtsosQ1tjZWg3ZlKyEs4/+in3nruui0+1YcWURIgytvhrbmLeJGBoN5PO
t4LRUV5l6YWnrgrxGrE3UXXs4qg/tmHsHnQu24DlN2BLZiNOboiD33fgtnlPpcsAxHpniz0mP2pR
lJ7JLBszEK2e21xz3yHqjqGebC59gwmX6LLS+Ooir9q0bro3ehLgVIvssw2d78pOv5Tsz1IvcSOG
7g5dnaiKH1OcBBD5yEq35Jxcpc1IPIxnQ6IfxqA/9FkebYAzHSyZk7JisxYyMjvaIYVurnXY3O2Z
4AwwItrnuSZ25rw7TeWWBKd16Jf2K0s/42qpkHWZGTuvrRqra+3hNVmere0muNoB/mTHEfZrQpYq
qz3TPAWeM4Acq+1PR/inwO+qNw298gG/RbQPyOL8qGttTXXY/qQYzLAGvfwiJz18Gpj3rOr5idwO
fudpNj5bCSCqyMqT7XJ8ah+pBw4QDgDCOOjRqMsOvzxCLc69rylqZI61tlOEnCla3bNJZCo3RF8O
m9gpvI2FqHhAs/QKb7V5dKrmDdxm966iMj8mEidfOJXdu+XVREBwdzkW87NZU73UveY+4kOy7k2D
OnA+PBHxchEu96zlhwhkaRF4MLcfMWmQ8tOHT92U1bdY1zZwOcInAG/h03J8ij81MVEC/e8R6IoP
nmqTixR+QmXAMxgGyoxMJ3QQq9AMpqdl46j0N16YAf59888hIaoHdwqny58T5uMRgllvSt3b30Ma
ks1IFWcNyhCz4PYbSTkmie4MQ2JK1dHR3ZpffyRVk3wCVvcGAlc9/xIO5mJouNG187z8YYxnwjyD
11fuBpfUyto3XQGvTjtlQXTxpzeDPtpygjaQyK6ycivMRLtmla4jG6CL1nV68xh22rTWROB+L6S9
JySx3Y9FprMKgALf9pN9neAvvSMaAFCdvUMrwBjZWDQ7ZKq/u83Q7inySPir+gCN1qBdbPvkA0yq
3LGKUawfUVXYeeZBrk/UXTaO+Rjo6b719f7KFU7CqTmeQyn174yGJvW+2jnRNzPuQiI3mY+LggrD
FA/pOe+N7C6V9sBLNyzSaR9nfpOthzKavk1xfW+KIKIILXcxjbKAYK+RL3mQfAZjZ62s0lN02otk
q0QN3NXrOxL5OryMzPL7GXlkatRtYsZIyhiZuoLy0XaaS6yaZ6fBLm7jHvcWljT4kPUxoeB6sfKS
6zqbqp9N7KwmYWq/hXJvlS7Gi9IRsPo9lRaV+jW1G/h+qaHki1077caosLaWlmXsXUmCZFRrlCX1
tkTt7fXHvrDdSxoOw64wvOjJ1gaxap1aPAyhbG+B2VYrNCn5x5Ci7iH13SZQviw+WqN6sUXzvW7b
Q+m2xn3SDW2VVmNyspr5PVU5CYW1m+2WZ6PM21lYFyhP4NsNZdduvC6UL9zih3VAc+XN1jFvTaRG
HZpxkmsf0sreaamat1W5G2nSv7O6q1z1VTeVOw+h5jliLvmIGxUz4fwEAFmihQ37lfWavcmD6VGg
ZNp3Rue9dkn9yPPGV6L13Uqrovqppkh9oqAzbPPaVt9zA7HgfAbFMHedoA659ppjETo0TbvkzQ9U
9jSOTkOmDhYqi0IXtHaWfmSyJCIIngoE2I8aCvZrNgFmaQztsUmUTyOyeLMGx3xQuzHO6pA1ZVwe
Jqu+iz6T4621g3RXAsTG5OVp+8xmqAI8dAFNqzFV8Az+EnZ9PSTSq5/zLjVaYPs8mT6WJ3I4T+No
EkhIOOxFmzeWsrXzslFcdM0q97x5bpl1G21U4QH5/Gs/k65yN/9no83MK5ylEquBkSQnE3P5cspC
xPp73nKsVdmZeI/srUbNTbLTRLyH/9mAnUCdixFZjBbV7ghRXF7QG5J6dYQhJ34qM3/ucr368qbi
p+bZ9W0kWGWT+OOmtkqNmQRlDq7a7tLvWfBBG54fR4XTcR+bH5ZxGtCtD0YiLHMwt8tB0zSpKyM3
7WIX8VKvO/BBS1Chy8MahcAltL7bFRD4sEVaVbjVo5v21aOnZuqTqH9X86FJ2ng7y8R8Hj0Rnpcz
lnPJD0j2gC/CNSxardwWimUpyNdbFytvxYUkNgUux11rWOJUcke9DUWTb0qjDr+j2z4IJiu/zMJ5
p2rav1FWofeBHuSS6pBMrU4gYyJ47kOT08NyKgDJW16m6mNquc6dyK6vKGvdjWkOrCZtqoUZyJOP
nJdOuCH9GMg3xXglJWF1wPISRd51M8TBvQzoki2nkPh0Sd3IfM9RY2/pC9LUzjr9YSzrZj2/ENwA
/w1DyFlvXOu1Q0J2TCBZ71Ts5p/lxbNN9ZnaYbTzyVk5Nj3V3C7Mr0RCqc8hz821OXnEK2uwseyG
+l1MjgNtE94VQgzHtWupYZtAZtuOTcEbPG9aCsEJMtgHUCzmc1S5wyH49PWoIwGYiyZvtOJObbq4
K5OUNGm/LDtDAxeFFNnvXmlUxxHNOKSuOAI8VKAGWR4uG1QM0RnKw8oeHHozgZFel43y/H8eLbu4
J/ZWLpNTWjoIpPABcF8z6WPEiC5WvZV3rywi5LoIKnRKeZKvCTQymWNosLiZQn/ja1OsgtEzH7R5
rQOc9ImuwrCibEcaLcWTk24ULGF7lT661ZaFKl8QRTsVOWTaHIOmMR6XTR/7NgvcIUZZnQiCQtIo
vOQVdbOOwA3Llp9TZuunZUPnlIrPvDHtAWDMclC53rCzVfDy95Tl0XLe8hPQRf5z8rL/P08vu8um
pY64LQVRaV01FY8sn0mYVdGuaPzi0e+HWLKOhZhTBRAGs/ng8kwlEfcZdntZ9pbjy8/DUxhXjohC
bIO8XEzQ6aPTUrRKo/p1OfT3B9IYBG6lyKZZjmnm8JKVKJu4C/KG6/XjVFB4zkJzqxPccIRcAwY6
6F6ziOJ/N3Q/28StPqzWQhRU7jpTytdSEeVRMvPBPT7egko3N/DGRzKAzZ9114A79EaM0cnMibcr
tJbWVz/VKSO7L85pkvovQ9+Yu6Kf865nz01qddzSG3iGLGWkiuqXqhLVC6uPlnLZQMtj3o0m/1mC
Q9mV9Qyu8fPuxUEQFfo0QeFvGZvEgh1Rt9qFCOGffSDOwi/iH5Im6Cq3cakTFVocGui8oBCj+oBj
Jn4uJ0LRetbPr3CfvkWYG9yh9j8s0jr2yvfbfVRM2bchyoGzJOmnwl68Jc0jQOaps27LRPjqF/1N
pyv96QowAWRIsNgj2udRy6eKX3P6xDNmvCSNeFb1yHxVkbCtku9GXDnfI98oSKaEnl4WmDe0Uevu
9hBmO91E2LEEqk2V7Z9qcEYzq0ff1Ck3z06HkaKn00/c8OV52Ut0MnFtyu7O7LRYDqGHnnZNUT1U
HRUDqmXFUz86+RMJqMbO62tzHc4IplxmRz2iDB2ZAGhVEc7NwPkhdTZ4v1YFckl6P9sxD360bvlR
0+O+p6yZDqPhuntIQekr3KLX5QRvjkuI+qJ4GfmeHOFABfux1Iw3L5PXYRDBj7h2mhVlI+8pEKSl
dPWY74KwYP5jUkGa/xMnqbi87Z3XUC6oU9t5HBsBv9JE/qD1fvEEcz5dN2mcvLoVuGnYAudlEwoT
doNKv+XDQKDaMC9mamp8sFxSDbQ8grytW804MEHgQxONr9zXkheZNsCPMSka+UiUo7jjp+zn72fO
139sj2Y4D/sJt6VmqLTXMey5GuIg+tmithvFhEDSQ1oQGmKflV322hfQoyQlsoQANepRrBtN+YP0
OW5TDYTMxnLOMGl8pgwZpO9JfQudcGKYDPVdJM3mW2JopwmjyF15ZXotnIlrdz7OivRFokYA8lI+
ZHnwz2ZAArmK0lHuwCwQD6m0FgK/Gh+WDWpenOLA87fcY48NYvTnGBTLc1U8NswD4JCm37vKlk+9
axKVlrm/E6Hk07KhQd7vcIPHm7/HSHw8wTO94yilA1Q4tPmdoT36xLyTDMsCT6BUcJPc3Uk6/ZoY
yNZRkiuq1O4UJva1bpEwYVrVmlXpeLDr9qNu9PAWpoTdwoVmHmBmybVTrPq78Ae3jIZy6tjclkfG
/CjqAaHY3mBsgkF7Dlw13KSKh5tPy+K27EZdW1OuKN5TUHkrPGr9g01P4KHJSKp2yDzZjF2X8nmw
uxwbau23IR38nJS07BwfyQKzdIfGvqIoPTV25T9lZu0c6axaay5Doqg0r70WhJfCpKrljD8tj8FE
rvAIAAXICvd8ze3ji9629LDIdqBUHZL9VbJO1URsMtOb4qcyL+xNb6kfMgmyWz0Ov9I4jl4pjrEG
yhVa1qn6MgheWgOKK+vWuJW+/cJM2+PVi8mn1m9bmIkCAqZDQpo20CPyte5b1iYdWswxqXaAY5pf
27L/96aupu8dgPnKMHDIaVblko/giVUzBph8UtNGUb08HCffu5BOXLY6TxCA9EK+kn3mlz83mcan
1dnDs570pPLp3m+0x3kGCh3Xa9vV0z4PrYIyHrHCigKfqgqaQhSBSHNlo5klOUMtEwWLZvtmeWI5
pliI8i7PTy8nqkCHJLHs+2aKn5vSwxMinOFQBrm4CqI76UOaA9f9IK7LMQeI3T+P5mN92shVk1nm
FsSQxfgyH/x7TsFaTq8N/fT3Bf68ynwaQRjDychoxvz90eXZZZOMJNTLDqrx//zs3xegcduv/CFq
ydLht/r/zhO9XNc+yIU/PzWfpsNEQByvEFHmxfjnb0GT1a8AaQ9ru2rkzmoq66qQhe6Z3TzYgdaf
MtolU3bTevPs+oitApa+B8P0nW0+tD2Rb5Y61oJiPm0sBIGTk5yGoCHDrykAIIOKnqY5YqBgrPE1
F3ZrUr+xqHLDgvrmpEhprZ4wKn61UnvvrAgpQ5wClx7K2N/VbdfdXMJFLezfp8k3fAMIBBZDYWfR
ni/DyCLaHreZ/6uDc/mgEyf3tGwsyE2qaquLU9k0d8LNKILumQZcfgmFfKs9vX2WruqvplTA6fof
9hB/18AQHTCtG49JTZykBTjNyEzn7LZWvx8wKAJEujDWRR9tW3onkVnxxhuTamvJKZpdXRsy3ZBS
DPapaYp6y2hnrg3RpA8zEr8uQVMVqnP5/7qnuq6qNUkSgll469yyvL37BNO3rWG9pVPH51Qr492N
X2PyzRBTIk7CNFWayXRkYY9HZCRc0aBEaunjRk1BsUO9tXYH5FOYuJuVi0tfWMRzZYjhM3PsnjGV
k8CaUidJhKfdXVwh+7S1mo2sygCpZGGd0NU4rJV5tqwLILRV/hHNe3VCPEoqg+3yXBt5yPOg9lBH
GIp01ZjTL2Ga0PuWXbFsE0be07L51z6kTgb7+ZkOW+jp767jxi4J0PMzvjVkG5OQhXWHSeGZDJvw
ubT4g4qoeSRxIXxOp3S4sLz989xyFr7VySOr3Efv9mcT+IKwnzYErPvfY8sjLFr9Ja/7fx2XLeAw
d9lovqJ9K2paEP95pWgIMmZmNgwLQafQL4PqKehQnkR9bpDJpBfn/N0km2q7XHldVUVPfU+CRjY8
oFHyP8PmfTKtjnkI5fPJdO2NPdDcJjun2FIDoYUJbRsTbPkcURU9jkP8y3QJOCAA+ckn9uIpHgKI
LU6685lkrYJmHJ9o7Y3ULdtwD0owWWX9uG+8MofrzHcSUjaZJ2bnPWZj5F3LkmTAts7OVZE/TIDF
Lm5UA7SIB6S0Jp46tyhUulkO6qP+z9NOGmPr1cLQxtTiwx3mR/5ulpcBZh2TvnDXUfKTUUUOHne8
/SjaaO+V4fQNwQHrUZdahgPSvA5CD50Hx+OYpq/mw5w2rQgFIuTgS4xgfgqM14xYwD1kF+5hWBmU
SJNVUNH9Ff3YrfQyBfbV0ZiQeTWdXJp866J9bEUutqNBJbsIjPF9oBiHBas3aULlI9COPWFq7ptw
ETOPWANJxuUs2PzOHgoBLLJ5N4Lbh/e36898il9GIpqd9LXmTRsoPiogSiofrs3XYOrDB3CZ4Gz3
ILQz13A+lGMC00B7coE/bL3O4BLIeupAxaTcI86VB1/Gw6pA9B3Sy/KaQ1+4KEySbgZZYUfNlUED
Yt5kVbAFtxSc/Vr755DXGwRc5RdpZ6W+6icIv9XUvyhUH8cWDBrSLylzev9mjMGCtTUCDc75u0mr
pN4mM6SwtCvj5Po6UQhy2eoQ+Bjf58PLgnPZ2AZTzMTHCi3NoIat1pOpnbTiPRBwxqIIQ4Il4vqd
DtdymPhW5gzkaEVzeEzkaM6OmA30VPMuEs3kYUmQsemW0oZoHv/neJ5ZMBX/fXqC4oRyaX3K43Q6
o8udzssjOYaKFVCK1mnMzj5JJ3+O97E5nMHflpH2RTkSi7IZ/CLa9wt2PGqbLHlzOgIswtIzt3Ec
+9w44oPw2vi9SfuPuIFY6pWTujIOKoI+eeOXR7pTDNSVB0oKC/BpUDjygoDGnKmdlIggDbXEyQEm
wp/aM/BbzI+o8QGeqiKPTmwgORYWIbplPrk41NOzkelY+paHU+zcgJdnDBeHkakHpc0CeDAuc1wc
jORd2Z11h0GMof7YaDPf0HHSB1H3fIlY7ZBc/+lHRrtNZXMfegx8WC7o7lMWP2VOtmNCZxyjMBgu
nV4Ol+XRshnm3T/Hip70bJ8oH9gcFIUKFcsLa/t/Nmaq5CWFokgrNd1VXXVJM5glsw/F8V0cnBW8
NDTzx6Iafsfz3nI8z4gEMHB4+TG31pFwskyaV92d5LZtMZwWVeEfmPmSTpjRGdCTuj8RIQayeliZ
Ip8e87L9vbD9Bos32awnSYr9eK/GzDvDHvnGVNACfMla/xNTTHKMbfHRR0N6sW0FzVGMXE6yO2ao
6ytd0491Gu2TAskxJfRTYTjeqbT8d9Je4Jl4prGNGo/ec+8UeGxaGvBSQZ7Fn2IgZV/N6c+5RbOy
rnN0HhEUXI3QrmPo/oyN4CWs9eGYaVT6YjEeXLEq4qjZxKERre1WfPVd/NLHHlEKEf7nRjuaDTw0
q9QvXBeHuhC3zOPelt0gKM2SHi7FTq+R5BCRvZscbDwG4aiTOT1UhjZH6ww3LYuhwPlSrEdHGEj2
vgrmgXjonlSedmew00UMG7rHpUsyergRCROE3DuOSd1shuLel2R9TU6DqdsOfiV1oY5xTKYNwerN
SgWwS+HRrVpiJ1axl3/KutqMqPBHvk9x4GarMHTuejC42zbo9y1ojU0qyIXNenkMe+7aGuGf64AJ
8ZhQe+5poniD95baRbPWs+wRlDw5WVHjrM0ojjYNsyPoq+STkkhzmWLwddKLuSX68kxECiU+A4IS
NYqHqiArXUb5tYlNeyWKN/JS+52AuJrlFF/jLMo3TglpMilpvddAyCMnWBP+91ygU96w4W+0zdMw
dLicx8DZwi6w3/Lk1dPnGjgq7itIufZpCFrisq1tYpJT4WHuB3/x4TUqfy/pOjJTyxJa++wCLnpW
aOOv4U9c5uKINoksTeuIseFlwFQOuXcbVbJ9jxvsN7Q911mGKDJz9YF+sX61ZR4cS6zCJlnkzkTB
YMgFU+U6UIcgdJ1V3DB1hfrdxjTT5dQARNM9QWMBhWtKaWbMScGSLg7JrIXRDUtgnfYW0WQ5Ulds
Qc9p1F70mOp/V2cbVbGs97T+qVXNqxkU1bpKBlJFEnoBdLzQstKKOINRW48ko2ZRk56q0PrpBkmL
ygsIC4gFjTWd2kMBFEn7ixL4cQA0HQz6NS/83zpNmlVB+3+vnGHbGFR1yONYE+GdbCOiWpDzJcYa
sTSeZ4TvhDZVOAN6ahY9qu+yQIavW+NdDWZ9pny1srD6OExmMfGX+SYGrc8kuH+rQ6kBU4gPoFS0
W2xSebNXc6Jg5eKxanCAtR435EhrUKF2Woy8OHiqPantTOSDBC9xR2rNDneooh3mec0WWUPxzO8R
yZdilM66rLpx00Wsh1wPTVjcHEQw1Q+jQ24ICcUDbYaj0Un4GVb4QpmM3q+1K0KkMIAazqNGF5J0
mnQVW+p7y/zOHOKbMzn2WZOMVIj2LnluA5nu0aWUKAJ9GxK8RunMbzR/w0TwzvL35tsjVLy+bS+t
Xo0nP5LrpshZgcPyumBdIQInlkegUJ+DNiMnhjkhC5FjHLHSJyqadG6/zXep7nZ72zK+cporV9nz
B00kpu4SGBl3ZraRjoxL7hoaPauwarQzvIbbxGD8ENEG9NOVbKmmKi0tntK4zh/oAq4x0G5zGhEP
aYE3x6gn7QqhcpWXSlJCae2Np5jh1UpMxMfHn7QL1dWuhmZnaTNVIxxflUNVx8ziaTO8mFwWs2Bz
vERZMV2GOASA+nd/edRNibZJKLv+eaLX0C8rM66IwVLGpo50Mqyn5miY0b6p6wkeB+5r1RgrA+Ht
zWeouHgE1jqUuk5a62CRktbeoIRzzBALoLtdZUMCiVKjHSoC4z6iUy5bL1oxxkMwsSg+wNDLUvfo
Jzrtee7125Gb0cqQFdYoGqtEM+2KSM4NGgexEsaFxt15XS9PFnD7xVGQ196PqsE76EReuPLLBIRY
OGzS0tcYA3wfI/uICKOf62NJRdeqhiTrk4Na53EO2r2uH6VIzY0/QzQ0cNYkj6ePBSIn5BRNc5uM
6aGOansVANQjhFKzLsIjHU4LKPPW4bGJGAN1R0bfGN735lRj4zH4qpvVR6fz/aBPhTC9pVOGjntv
heoA9LG8ph1OW1IvMWohy2oyvslVBUnVd436wY+b68hZh2TWdmRpZOKq6DYl4/5EHRxpekOMFN4s
o0klQ2TA4IsyMrUIcgfuBevO/mjQDqKtaQvQYMh8WjoIf2o1w9R127pijVDpqrrYmAouQvd/YJpC
J2EGrNVC6x7a6bCnlYQClLspfT2HwYQxJEG+rTEPmhABqeykDcYNE7/Yd+jRMy3/YWCj3sF2A7Qc
oAOlTo7QFw4fJtVTIb+XtBp3VCh4y1KBzpbl0qnVyp++n7msSaSiuyXlbbLzX63RX0cK+09U6xFx
Im5atUQ0bjJ/SL8rZT971Rgf7NbjozFr85lBrV7nvpEeQtJUnkzWbYF0HiO7fLLCGvK5LzToAMh4
AMRQb9cJ9hsbgHrznlP31YMaIhfJCN+COiChqtMadOGhi3qpwn7tunC2VcByKA33lRgf2iI1r8um
rjvzqtVluW4NmW2xDv3zhEOrjZ7AfOJolTvfZZa7nPz3Z5dHZkUhNTYJ3vr/fjSEAYFwPS8wWdom
WBsk439edHkttxO3ygHIuvzwv/5Lvv3iFHnOpqmCX1Ge91smDNuAsNpPoBLJSiDQ+FAS4m2Th8Ns
7PTWg+itZwyO0dYIrexRdELt2kmnvhIAEgSvOcuymlck8cNZ11cEAOHnGd33PnI9xruMms6or/yc
Xh8+iRt6ICYfRlg/hHwNlKWHp8rKsEanafYtyyFs22gQz+L/iDqP5caVbYl+ESLgCmZKgt6IpFy3
JoiWWg3vC/br3wL0bpwJjkidligCLOzaO3NlFdPAAl/ZpFtNhNPzqKZ0Z2QvjlWpnnDBuU9lr+ov
DGlVhLK1clwelpbrejggw93ysLIU0uxqXG1oB4a9Ogs+A8yjZ6vOvpnP9y904fWHyHZF+BgTJ32B
oJG+lFbyz2mU7rw81Riq3OB0Tbe2CO4VsRCZ1WS0+Lp/MJoPLYmN67QK0lUp/xLTw0itnH0FUU7i
texVT2nlral6+4h/eG3ANLkrACBSMoQ2wBrTlVU12S2+kBGTe44bDTtdSZx7GICCqXJlDvHFIhUC
uAWX8hn02BCSuOx2RUdx1tW7PmDcX+kfvVYX7NP52PTSvKal3KY2wTUq+JdVkJU7WLFgew5OY/1x
sAuuLDt4s31qSiKjkTP6jKfRSlZltuOjJ35jRl6HtbM39LB9SgPZv85AotZmiIm+P9yl9rSf2oSw
zaLXvarEPFD3lP4+Re975ao3U5kTKXRk6MUlN7MHk6KnrK13w1Sxb+72cVt5MQ6lIpmOUgvfrcb/
0DQqIK1QDkUBHrTpr+AfSIZBwzwmzarGGwKUe4ur9xbX0H2Feiek57Vyi1sdPCaapw0xWespJbjR
jgBlFs2TE6R3XT+2fJwBnv8D03fg9H22FMhZbdSrwmUtaSx2hs0+pwOU9gbmhhu23a1aKse0hiQ1
PbR8gvhSHmzfwzMMRH/AfTYyHE98lFJhd0c5Qj1Aq15yEif9rDxQvKLYw3uSZJO1avr0bIxsDdRL
lEFRKpxyH+vWnwqALcF8z0VfgoO2MV04nUX2ZL6FK3IFEHer6Ei66fQRSHgxX1lfslsQv4XxsIZ8
b0U6IvfC4iOnsbHS1uaAjsiWJJxY9Srr3C91uiBXP1Sp/orU+L2NABhgbtkWGeK5Nv0dCPOmdcOR
8fabyYI5b04Q+ZyjaJ7bVVvyPTcVtlpHaW6wR60GBrf76OUqaPNzqdh3y3Zvtq4c6KXMCXr0JwUM
a/fQlWNBH3lgCmfJJ3wezlDec7Li3H54jkxaFOqIN8+nlK+wsyu3nqXfVHf0pfFG2hPOhfTYR+Vr
T83l1/7mBDTtm/idIx/yI7y2DfF6T2rMlCokBBbnE4PqKPtVUDgjrnru0oqSq2On72jcanr14CS0
AhpFfFQmowWTbEW0YqDmK24vjCtn6XNIu8yu1Dc7Z2Qs52bg/H7RBWpWKR+rVaGafzE8A0v4k2c5
upcc0ZvF6sNgeaPkbBAGiSKfMreXhGGkUfNnVN1DpkUbQQUIgsgjDYXQ58FCrUVlE7MmJlZzLLHa
ZuzbgxRAl0s57Oq3nnRHAaSBSCMoxwnuk8A/Oh/9YB0YAijW9Jjc7LMxhzcgawdUcOuEbJthNC8Y
FjclI/CgZfQlpvlkeq5od8h3t9FoMZkwmfvUHjC0fTbiYO5VcnmGu2rTXe9DWiYGNu72hZsIids+
WTAfTGindaOya410DeLItHe6+BML4CYxIXo1fNcuBYIVGq9YnljOJ68IrU3dpk98zOF0snCljNMi
OJx5fEnV6G5zudgWkdut81QH7q9uIGcuYvuaF7d9q66EUR8Gozu3lXnQNGVf6PHZdi7sng6il8Xa
TtACjfJPbmXGSdP/lsqHQCm4LzXWxrrTPF1XIJ98SV37rJyEvRPeyindohB9CNEQIjliuuy6k2ul
v5lWILI0AoT74WWw1Bfq7C0Iyh2A8ZgdMor/SBl+Ty3eLh2tEU3jXwiP4PZ1+Sdy9ENp8aGtarSX
NrNxA0E0GfSz0BAT6MoWb7aOUiMIc66C6aV1ik+UYRoeFbIAOPXy9yjGY40lrHCLk/jCRrQNyv6q
cWPC+ZWlIU4KPpeDIlEenYt8YKSgeKYsCDdJ+l9jNaEJLXYGjCB8NDdRggBnp4fkJN5BkAO0iH4g
m45BsM366Wr5ZoSVLOFEhMdcirNa4UawA24SYA8iQITd8CJc/hswreydr3AK340gvk4undfhX06l
BGZ/Let3ZBXtKQ+Cb933t8mQkB6gBcRKDVcBnxzySD5YaCO43iStja4CFIWUxmT76igaRv5sM13L
DlW4hUoCefA5B4HYA5TCFSixUAfOSev6P2xZEJpoEm6YX3gyjG9moRx7gwxyp9jPdxs18X9pivSc
DGuMrb6NJo4jm86dlZLlwL1lB034GugJNjil/tU1pDPYL8i17uqgudvKeEo68WlIrrwOWAKM6lUZ
Jvg+6t9F6t9jixICEcfGaMCmu4j+Jx0dk5k1H4BgriWKOHz96UbHI61wtwOau6JxcMhJ8Z6MP6Yv
/lp9jZ2ysR8FDRdtQHkHG+qXng4jnDhoirmkcWWK22D2vxED0C2kdRbqzWM0tV8iP7MJdlZYugPc
J9nemLiaOpoiEcNuu0iupiVuCCM2Rd6fEK5hX5cgVOj06gWNQVgvn/EOtsKuprKlrio/FCf5dQf8
RRytorHtQn5od6rpNSY3LsdJ/yT4O+mVXbGnvtV5/m/yo5tDrMWKTQaVgGG9mjU257zVVlVj1isb
nkMeXSOVqWHHPrEu3E09DNoePo83urG9E6mzY5vie67Ur3o+895EQq8x+c7D5lW1QfsbIZ0aCiqc
NFc1MiKcFNPOstQ/ahnAF9Y3qA3XEXYZQTEeMK3wk5Wl6F5A/Sl/CwhZAoWi0dNISZBGQ1gYu2qj
aem267s1hgSD4ByggFtlVDfNEO6aqNm2McNWjFGJHWziKNkiHTbTbcKPjflBE+hkow69sEk3rZ5s
kzo+JML3MpOW+LhuQtT8GsNwooYbxu6JsJl4AFpuMlTgEilLvqNbnUxgeExusE3pof7bhL3mYeHd
GWazrVK5b21j03QZZ4rIQH2H1nWrFf4utD9z9k4RGmgLWfRQ9Ac9V8/SmLZh9MrvPidA3hn4bFVl
BA8b3FkZjyOMyxFUa9BbO18zdlBYWDH1bdOP28FBbBvZ2zIutkRGb0rii3VuZ43jGcW4SYrhQGLS
PsW529HGyGLt3vLbNcPchugDcLJ56exer5V9I5DvNC85vdyR24ePNp2m8CFIOsb8NHckmYXcwQvD
3vQJG94h2jNL2KiFiWA02gTltWMK4vfxQarQ9Cft4M+NBrwDAe4NtnnblHw95AboLVQ04JxAxo0B
P4GYX40w5dzqt5EeHUqAOr1VIhHrdpotPTMet0pkrXNYImFO8hQX+EgjqqZrYFdPRCbvhorIN1vd
YG/ajmgvBHtlsLle09g0hcH6l9ZmqIc9+IxtrSOoKJxdoZtEMTsbIJqlmOYsx41JSHRMi8WOr1HW
bCZAKYVuoTK290oLxjnW+S/GZJJeciRStKcxNE8bU2UDlhIXFkTU6tGma3r0HuqzA5F1/n5hK95D
icBx5musOYdUwfCcjl6ppJfEtw9s4IAkg7kW00vQerOVWzNOqjT2swl3Vk113vx67DDeM1Tcm8j9
wtbcJWVxMIGaJBJh/iT2AbnsbNCPnZ0SRBiBfFrnhr6XRMoUXcGOoTkFZnZOOvNUlNE+wLlCYttX
wd5K4+IN1XHXCrGz0sGjZpxTrUfSwhpnkyiqFwXhtaFXC93hoMTq3iHDplIOWWd7qvhKktFLymor
FHFMSHQcIufA59fr1X2j1Mc5UzDh3XEGyjpnlRh/h1nTkrbbnKqz6C0vwagLkPi9KZoz7uag+hjI
Yco5b4aqbbJJ2SBBxzGlED0pOKduvZsNG/TIJwEhEoSngqsW8cNywEW5V4qUQVeHbnZOYo7BDB5K
dl3kJofBjhnXB3MPE95EqW4gxdgXyywIKWCGepFI8hykTiCxfMTEsX2pxfjom+43QyMcNjM7cQlV
Ww61JrYLhEMqU3hOcYo0WVL+6vt93dLlT1H7L5lCkknNaRLoPNoytYndIissxFGFPyCntapVCntd
OMAmFrVV5NfasTaIQhjyk579QbeHqawgXKQb/eQo0ukTc+H4QbNeeXJCt/A0FQgC+ez4TegBHLJQ
YaMj+88CKEYcDKDl3Wtos+mN58Oo81fhNcH66pKCRwpbxXrvqmcVwMDZ7IL3qi+NV0FbG6Gy42l6
EJM52arnJfthyQxaHppIGedC8Us2CiEQBF7/SrXxRZhTzdgqVfOtJS+MQgn+XN6FvKw5BQOpSRSM
fzMGHOdgsBKuITdC98SyhqEhO5tRqB7J6XK5XbR0ZLJwR7E5bMFUjt6CpSHAIdyzQG2MyhxueU5O
B0gHCvAiytesPqTMadALliQfG04Jrf05gRnBErccMkbmP3bBbtPgXzd26v1QfZpQTdCq+smOLfhT
qbC/wY3Q7jAjmiwVDPF9WvY/PyvVCfLJ3GrNFh/jgRx8agcOOI7RYXcM41mqU0A24GXJuFSIUvzf
Ie/bEUtxOiTvac8mvpDZYs5OnoMMhszY7mUAVNs0unS+2TUMq4F9eYrfOutUCSlW5gCjXkJvzlXu
+j8vaOwoxUN59LXxO8xKcY0xXnYO1qa5ZxMepAlweY5nX2Icl6+Wg6wkFhyrGeBBAHRb9R0R6Wpa
H3S3bp9+3pihdr6F/eq05N6OphJTyXAw7+zqu4ueBntoJP5pOQxj5Z9yO/ozROQtSW2mH0Xzd/Wr
SjPvKizEJ8tBmiwTzF6Oy6NqFjCVuXU18Zzul+CchRxTouuEuR38kaleGd79h3wRjtrvyrUL7tdR
eNEmVWEYlpjsnfhN9fJL/3tJP4+dVk3ghA7BdvnO8poIermDdYvoZzDmuXUjVUdQNg70VzleMdR+
d45d78femCelKmp5EIAoJF1V2VjIEa8LPqyq0kc9hN1heWQF5ldYVT2OPjlgGDQqr56ZWJ1pvta8
OfsoGt1zZ1V/M33Md8uj5SA0YsC95Uss5ZWnFvW6dUasAXFpvEPGJIZ+0HeOCLq7qd/7etCvrmDU
CoyoO6PSZ0OhlxVOy4AsMtr4y/O89oPqYxUcaFtrYzw+hV2NBBV9+/L+Lu801ya7WB0hIu4GbLyW
Xm9Hn+xu/O4mCqL50JsBMwoZC5ReyGBwDfvSCyvdICcY18JyqHqsCjrqUi+LCW7VNIM1wK/ohWeT
jD0LwAvMq1pQzjTRo0iClyQPXxQZbokS0vcdvfAd8lv8l+XM9JkXnzpBfGV39OFUVeGDqgykXvGz
Ueh0B9/tGPy4w54WQ/RaZ6zBJtqnn5igREw11h3aQy1vzo2paLw1IX8RGcEfH/lo6Z34M5rP9KRF
ZFCzxl4xbO/KQsse+YRooOwCBXcDucuGT+ah0xJNNvdy9SE2L0xvjIupDn9nBz59s/4llBhRLUr1
fdvDEah1m8ZyuVyVr1bq61sGRLTw4dmNjdHvSqX1JYm8LBj4qJxjEb75oekgfI8fkD6PrTaNxwj+
KTfbPEM/H7tHv0ueIjbsRCRg+DXmQ18FbLPjSp9WgsRJj/RbLKdzZeOqOayCAtf3MPFLjCTEph4R
xCrp2Z77zGTaj5ioMcKTPoNtnHyNLCccdprbsnmzyzWSOvv0Q8iy9JQY4Lplz1Hn9NXU3n9pWkti
4h0HxMQR7Lc5wqodO2svo+zdRaCszjw8Q2cM25lx+maEzpUOU21N0QWbdHXJucgvDbarUyKRpjSF
WlzouRieSUN1lbnluQrB5REKpu5mHd25bLdJJHVaK0hO7ZCPqmnUkh6RPoQb/AYu9oo045Qj/zta
leLMe/zqq/FaA/2DvTCAnATBv1Ob/6oRfAoptvFTLAPQU/VkP6XtwJ+e8bbt1NzMT2VTuq+tMyP/
yTG32SIFBll9um2oe4kA0utdYFGuAIhcd6mB1tRydqqmyXU+4FWNJVE2eDduvF0xvTeUwUpyiyAc
TkHz5JrNPVBFe0SyBWc5MdHLzQ9zbtEXnRaZTQWklrexH+zD/IpBWodjHSJGg3+gVyZ9SSN+5naD
2q6RSsHMqbF3jlfohX1oEyRt0XzHNxSDhje1GYpoB697KoNjApWnB3VxgmbpGWyP5s4WV0nq/HHs
4nts3Ga3nI82TYt9By+L1mYcHkAstvu44RToyFsaH2XychZDrWYIMzenxvhT6yV1/PzjghgYolGG
3YWrUa5qsyiPuorbA8FDev45WYTY5EeIwOR4+f126JNjkDj+QSyJtQTFd5sRKMTKGubZ9VQhd8bk
e1q+alzJWJCBo653/UptFEVd1UlWHQtpHJdyZTmU85guyKJ3s52vbDeCHd7J5wKJGc79nAZo5Vj3
KPONlchauc8RfvnMZWD85ePBVpkiLuWKmbq4MRlppBSD64XpqXWayUh13NmpHaMtK8JnrbISDJNA
Kkvb+o5xKWJpA6clmCDONUJv+c7R7AMwYePDL7X3cajjJ7Ukbd0ZyesLDFfQwx3JNA+6/QK8cgpb
+1Dpg15JKKqIhrXDLUzp81BXybFtddRVNsmkWHpRMDo67J/Qjx7SpK5kRoF+G3fdlOwJf0T8mt2W
wxKtPEsW5mvU1aOvVNPQEhhdu8P6OV6rlLzLZRH+WVBVIiXWWopeZFlPB2B9it4jq+vr8ed67oWb
7QBc4/nWe7Il5joFOOG3InFMKY1qXNz5gAAxP9ud0t16wlN3y9Lww2ErLYRlqE2M25hF/DkF3JBK
L8zb8lyWjfohAQxfOtVtwR4A5O1gGc3LoFKK7qJZe7Wpk6tWC/K7IixLRL5ZD9e0gRREIj/W8WA9
fB9xAGvcjcwUGk1Ole61NNOvAdYp/LSu8R6Mbch0+1fFh+O5AySRuUm9TVOk/oJ5z6aNgXMkdFm9
CRnfThuT34NZtIcluCthLr0nGWR0P9GEBc9q3kd3Ky6QH5JtB2ksWLUZcOhVoIT6BVCgdRp7NCYz
pcHuaVEiHiANIFbcy/KcC2TwMsSpsS9C8bKUbyGwXzbjFNaACvYxywiZkuN1OW11lKJFt2gLsq0v
6mOWNP7VMgz7il1vZqWGjv4rc1Rjv5QwAYge1Y9JXaVF9aRSVm7NuEacbXZ9uBFQyrGAM6Doclrl
//9kTYdHJxskAQCyrFxifqZWBLcgjB13zVCaBxkihC+FSLMYCSJdSQsygZbKe069GXxHO9nWy7IE
LYc2stz1UDEAi0YyxtYQEw7S0u1jrWjhU9LUNONsGil2ViMdwbP5UosvHD1y002zOmMO6oXop166
JFmLiBobYmyyMiag3mI2Rh2WX7N8Bwh2hpzx2OrYslYVdDxutJV/1CJGb0NJKLCrqM8qWPKTHsXm
zZbadxgxQtj35px3yRbjhoYYh/5wWfhslDbgGB2/2QmpP8jC83fmiKB+iTiG09Qe2GpYjtdnscr8
sDAP9IXuS/ERCaxUneimTViJY4Av7iMpFKDodp/fMxoe22kkRlOdfEFtZzCVmJcv2ff1NkAbhOev
apEtweeZRoQ8jhvA20/SyssogGg9VelbO+AcrsrCvukCrZk+uDn3ydYCdgKPxfE9mLQhzBbxGY1h
cZWMFg7YRJ8QAkfXZXkwy/BrOXlhTetXhmawpRB1b0ryq04KBp8WxbBM5Ymp/BswG3YQQXUTumLe
dJKNJkAqM8t0pCUv0iV2fH7BuZ5qpwpgCIhA+nBWn9Pl6t4Wyp4da6dR71M8XFF9ylX/xZjfbeC+
a3KnrlYUaDdrKj8DdptnS3XTrRGi3OXigJgz39eWQyFJvZRNHP2E5CaRcSesqd2Zy8ax6rZ6od3s
GCftz/kZagTSmVXfiS1Rt0ILYb3OsQ5hBBBPl2hHc5tg8o67CFV5+la0OIb6aprIp+7easuPX8Ap
87+rJJv02Ahykv9wkyj3IPwK55dKqnt2DOPyhANCvZpTqnhaqPkXVJZgIcmMIHxDPA92gbNKCy5F
18SMO4TzFiT9HQXL9Ahj4WUB0SosGm2hPi+bYHLJHbo8mboWJRpF1Ebjh6VqKY25KD8Bj18TnZB4
ttmnb4FJKnjxRnWr/TYwUGFSYVKm1HvXSgS9fKc+D1b9qhpucZ0AL+5xhL0bVfZuRK7XzsRIBQHm
Ko4n6NcBM/VmrieXG61Tadw9jeYezWvbssDhxiDVgG7CmsBQ7RLkrr4f+oGmt6KnXkYpDNIz25K+
uW80PgV2IkMPDfmRW57oMYp0HxM6hL2ukYwD3hWln19gPOJR3tbh0cB6m8IguDqxpFUm7NvgSptb
nI+Fv/DVzyw0cX/02bmh7n2WL106EIKaVfnNLuN1IiHV6M9DGxSg/6ri0pGe+fMPm8yG6zovi5kV
AnTQORVVOKlXv7IREDodGj3ID16gK78VtYNaEvwKVY0TruHLycDxENQY+Qer9LVD6Fg5f23ow/Xi
oOVM5fIxDUrQAjaqfT95znIhHqhnrEdTZGCdBrAR+Xz/QtF69B0i6GHsfBVVFL06buLcytjcI4qO
XmOtn6s6SjRugsz2QvEGnnMelovfy6PcKQ1ooE5D5AHfFBopWFVJr801c9wviI6CCgfTfyutihEe
ozIxJlPleG49fbagvVLjOw3bR9GiOhrKL3PmX1N3wNBhmHLuJug1bF2xhmHm3pcjYGP6dPTxqZrD
ERvZEig8MQ5yoahXxLMiLWxjT3Sy3QYiVB4un9al3pFB/eGOrvFoAGNsXGZsm+VhqucN3FOmfACd
3F3kZu+k+N2qrBovfC7EyzC5n/GY1Jc2KcPNCHl6Z9UOJw8nxWlELbw3JRkofhcYR9GNL0hKMqbW
7Izwvs4YoYgBeJCem2hoNlaQY5eZumJXd6/1kJZn8AUneDL1LpnbQaP4Ykng3pPieMoCJb1Gc+DT
oHTXmiwaQQTDnrs3Qz9B811E4Ysfi+yepMYv0Zc+Sl47OKiKPb47IXMnh6mzr4/1WsztSN+U+pke
GbhVpdubsaGvJn9EDSdG/hHZeTpJKtoenX646/suJUO7+eYFO3cMlNmuCpNiEwkkr8sCHti6+smE
1oZLbUGHpiuMFFgF3Z3qWXVgcabJOGbJecImtDNiiVq5KeecBL3Y6vTf9pmuFPSnmwa1CKpZgMDR
kcWwAhSRRUdKoYGWwVMs4ozdGbbUFsWOVUfGO3pj3Khzodg5EQj9Bh0wY5fvouz2aSO725RkAI1b
5ilsq+x1raTVQe9jJjupcW3D8GRM1NjLdaFZYImXBGsgt5t6EmSe0s5G6Bw+gvA7tmJ9V6h+vtN5
8/DvgaeBUB2tM138a4qxOJVTXu+nOTBVz8c3UxrpPQcTs9Wg84DfMU9DQJxHTgPYDHRuDz44ydbP
ULcY5t0o7QQ9FHS7yDD/UFjUZ6LXmvPylWLFRPPWqr62Qy6bOMXY6M62ckS3+KHVJ/7tpLHrC33Q
t2E5TVdTnk3lHcrexplK/bIUwpbdYcGjQ6vPmzZj3o46QxJDAqYfpNr59NrolGc/S4cpeFMD6HPM
ToJ3hy4CoUw6s7RM/V4allZT7Vv8vfSTK+aNknSZngpH9ghdfItT0ghl1w9wIep+ir0yAgQ0xAox
ranROEcsPG3qVu9AW40jfK6bIYGbL9j3foaEZ5peo2ofHEI+cHk6SIiuPSD1Tadm/joXDWiaou03
mgzbdc++ptn2Onlfy67CKOxiO7UiRknZxyelzWO220wW6YyiFGbZHRLSjvmMfLej+7WQ4I0GyFim
UkhONlns/lvhmHDxVTve1djQIlDfG9XVSOMeh/CE0OT/DySdRExVgs88J39Vh/Z2y/Gr4EXoEtiR
1AdRRg87Z2DkiQqV7VIbs4mh31CCwodFv096XIyu1sBEizvucDJ9RKEFOhjE/nK/HbL6L1L9jpAw
DY10Y/q7NoDwLuoWbXUNuyAmvnid+RR0Xq8UIQtr4az13KifUtAgDDKuaeK4ZwSo3Of0Mo6bjVOg
XCDAo6GCYcGum6LbB+1wloo4M0Kg7Da6R1DZLzWicfh4zrlbAiLZHgvknNberL4S0waS6RZ4Qlk1
NeTwJP0NGXtZ1RJwCDp9AOlxD/uBOV3d3an93peegYXvdm/23bODGKjn7N6M0ukfia7sJrI/3iji
5wSunj2r24IgnQ8YZclb1Swst46xM9NYexF0p47mXL7VebG3TLfYVBPmDU2Pnon9qQ6VxIWKTUn+
fAa4eljbVcNaLz/RSEyibEb9+6ddoA/FrzTqqKOHfADsO5FSxbIJrtbq3/IqvJUMdo96kcCCpMzb
+LHKJKOM8BZOxSm10z+dPQMuq2yeZLb+IRIN0Cy9fsRSRregxvw0b0HLlKafpMOwUvoaNq2DHbhS
FKaoFhtxXwmiI/0G7a5JlefK+uJa2Jhhza2XQq8rHHmwoPzXQy2e8fai2IyM1dDmc7Bb8+nm5AfU
2C+aTu3XMeAKBqhlf2kMh/aQbYo9tE7GDaTaMhvxP4BYfoZUPprGiMQNinc2m98pt9rVOE3GcYwG
4xrExs2UUXNMtNjZVCY7AxhviHPncneq2jOtYuO18hXrGqd3FMftKpOpcksn+jW1ghBXK7Hy5CXJ
RXo7KFcrCTzHEq9yyW8ksfdZy/TEC+0u+pXYbLIBBjpHR+L0HUGAhnZZrH+aSWGGFlw4NKv0WiH0
p3AhNqdxcHBd5tlh184uDlwZU699MVzNXjRFKS5tIJwdKeL9gZj4jUymFP5MmN+A4iAViXBNSw3X
tMl91Ue152jFh55n0ePndyLE26iFCwcVvu8phDXxRP2dvM6oRL3IL0ulrCUpuMiBUMYu9aIB8YKi
YuVcdjdFXsuNYqgO0xt6mXakoMZjW+YtD5vWfEra5K+VAep0bMW6yKmRd6SU/9xD5SmdLKiwU/mm
L+RvCEXYG8x3wNKgEOYvQEETODGdZWIoF60w3Al5BGMhGVqQ59gxBp/2PFZYPg5BVqXwF+bGnFHk
2CwS137NM/UDO6z1F/0LlCjhvNhjI7bIJkdilGhlL4caDDZMSbtf/SR7tmBw36ecwMkJZMUjS4dD
G1CdCb//tVydWpgwZcqdYbes2Ylsakrbsfx5CHeUPmUJHrsY+INKDDu8Oy9G7G/MFpN64vTv/Mz4
GNMv2fqsl8cwiv9IhcQ5wi60bTjvzYludZ8o/OVKuKLYwducmqtpRuypSUdw8/BSsyd9qoyIDpo1
/I1LXZyQhobPiVv2xOnAsFWUR9SG9RfssIfS9fXXyBd9HNXrJgJwkpcBlI8An7liya1rTXQthmll
CGm8MrhFL2epPKfIAXBT72kt+zIkWUu7Qkh2fhO++7XTT9pJM+lPLF/xFpLaEuWfFasAHRAUIf/N
jPskL7FgQQBSKzF4o8iw/NekooTBgvYLb6NQCkYtIOXrBCVWnuCQnVtwS/ctHlDlrBpzGrC9ZB1m
cuJSiPW09gqY19Mo1RzMvaD5PNI5LxTzmfjbbFNjR0XkqlQ0vPrHkmtaioo0SkTl+3gssViSaeev
Ets4mf6Q7UfsApDUmc1abN+Xj2ZZ1vmsVXHx0YnuDDMKHhm34P5cQgbXLOvUGDrWNVUjafd/V9cy
KJkairjSiUBFFj6Lk5lymcMaX+MDi7yoLFu5iuLhu7dYeZbdM7Wis2JvVe3aRMu3KhYfL3SfAWoZ
X9ELgiXx18EsFZFiIPTY2jmJMJ8t+B4nvZRwo+cdMRTiYouK3MXjhpkbuwZS1WUGB47poMXlN9bP
+kVVtTWzJOe+POJ2MwFtAI63PJwa2noArNQNIrgO+DbNH2BEzR3riNgLi7b0T3w35FULIkxrAKSy
CAv5371t+YoZO3aAZUEcVMhfc2dq2TlRUcpz25c/Ty3PJ4io1rLtyGOwFPv038FKShTyTfVOWR3y
B/No+War/hHT76VwUfMAPLqrxDiFTP+47FDxR0enGiXoslUFiYdHljrd06Ewn3OfDLWkS/Lnsuho
xnMhmAfC/rr1MvL67xAljZeGgP+FSr0GhXfVqnr0q6xAHjQqpnQiM82nodEF/oXoC6+ftqfWBhVl
GDtfOp2/VTAYsjOZzzXQ5hC2R6hvQkt9SsA5vqu90xwAKHrItUd00w60KznUtzgc5FMX3f57Znl6
6rFKFQM3Rjr7nWdEzNFqjS0HExFEzYYw91bfqluzdM29izbLS4QEEWEjCDDw8XhwfqA8FjFEubbX
siftziy14bVQbtfzV7VdZU/Wc5Kb9iVHEtgD1fByjMcoXlAe0yQzL6EC3Ca2rOmjsKiPA9H4R0Mh
nWu5NSwKCfJmEm4JaVbRv7FltdfYee/dyK7vOKTz7ZAFscelhoglDuRuSh36Im1A3RD6YJXmy7ou
QtOzQsvY0iUUz43JNVOZwaf7unxUTKJItC0reYBOvQuvSp4Vd0eU60JARF/umNJhwlvY4OWIGcGX
2ccXpXflXVOK6i2dAR70wYaGToApDPFcCrp5QHqAfFmqYBBfDCXjw84560nmAGMkk+e/h1EJPZa4
AG0Ne4lQneUjLsmqOSzd/Iq/+ghD6grKrD438VCeEflPfbwj7JNXRTwMzZOekx6GqUY/tW2elo2b
7Q7dH7tQKeWlex2MFmf4vNi08+LTWqhhu6ZkfOZbIFcrC6+qKGxGmCJ+4OGCIEp06vLIqnxwnsFp
Waqa5UfMh5QWIF42OJPLN8iaBYLA9PF7MFie6C1ITxZ5zI8FZuvlmCJZtTsiBRwfw7vIsY858s3R
2znTHttWXRgPmMA0guIJPXjtJ5uhARJrTe05ETR9Upvp3ETXitKCgaXW/R9X57HkOJIt0S+CGbTY
UjNJpq5UG1hJaBHQwNe/E4GaqWezoZHs6u6sJBG4wv04bX7b9ul9xe4SdyfeYNhAlF2AJuIHMyxo
+eIWCja6z39j8DxZPqvuU9j8BlXmqT7XX6iUpkueOt0t7EPGcBlSMoYDZGs1ugyN796imFFSNNyn
U1W86qaOECKBVE63B/ffMR6SRE+fBUqRoJif+nTOT4Q/sf5OTFRttF23ymvTOyNyxT6IWvPBNof3
eExxvBRDfeuL7MX1rAUN4HMqFznMEcVD+YA4OuCvzAwAhfdl1UzJMqmCe31dyHw1EXM5HZlPJMny
u3Us8d3D8d7Epst0ljzzKUUeb5ktTvO6+ibHiZUXTa+sB4ft3Bo/UIigF1EH1YREaEK07gN1E6TD
iP6F+gpW42Kf0yH8TZxhsnaYIWE6QOxQ5UfcXJTiKyJPWRJ27NvSDYDfMtYJ2uxjImMbWrrIF/wu
TY72IiJ+FPvlb8HF3qxoJaJD/jFut92hbNieg+CcbuuBXxpe9jSlS302iUzchHmVn23JMFAz6xqT
NfGBWbJV75nyrzwvrD1Hw/EPaoKvFRjKYm2mhhYGA32O2KZz9WPa9GsYnWo8qfULbFM1wak64rgR
vf+zETGUAMcCscMD7S7M4kdeaRDye4ZdITpRFVC8LIQsiyLp9rbsmpY2Ni/qWZ73C9sq4jIF25Xr
wNgisbpTR2w6aQJOYpwGpNFlXj+Ecj+jZiz8SZ8tfEooFTTQkF25md0XVf2ivncmYPZNFI39JpfR
XzSWJ66EkQ6LV2HcE+1RA0FVIpAo9KtjlixvutdU97rV4u6p6hoxeZaDI8tYaBisLVIwsJtQ6Vk8
7JjqWW3hFw6t4EhyiIu7tLZPfqlTNQ7OfSW85RlNwr425xtk42QLJ6V+b/D3H0K7QCwfFoATvHIm
kA+5hnpIXMOAbrdYu3/vxTiRPXveqS1FdtY9jlh9gSdvhHp6gWNc7NpFY8IRNilBbOQ2qn+gXgYh
QxJqIqXgCyAXcw7g4RicOxydsIfkg88qaX2mXrpW8QlCITj+ez+M3WybLlp+nDtM7DiWyU93AT50
3IZsgFIXuM90AaQT3MhArbezk30RQNndqytLvnIIzLt4FknqUgY1SyWWWwec+BoAW22KM7jwCMCw
Q0UnaJCv3eyU8S6MESwvuFOSAV2+y6LsypqG4GAZtNQSMbM1QBHihZFn4GCO37ik6lPEEhXpJf/H
44jN/qCEh6SlmpCNPUPsRWk3T5Nx14aJvVX/qTBj+xy1GQJEL3rwJiJG+DyTOe/fMAXUF7/0T6r7
8PwXOx1q4vfI2+1C6+J4efTodn18RfJsb+raHqAJhSn+NQLLagvhQdv0MGqy7NeQglAGcOPAgIXx
LNcgSYRFBXjHeO4Zq19qA/9rDNt8MztiPEHLLJlA8lBWgXE3ME4v/OlZHSOAaJ5TNM8JvM6bL0I2
f5GVQW5Iqujg6XpJQKmfECFkomat6V46pmrda5IFCXm0FK3RDEYhDYztFIr6UwvwwdR8L2YUqbfa
Go5RXPtgnG+R2QSvKhfKzvQ/vUwa70hKOYfNgFjbLrtT6trZ0TET/7nzRju7LTal7DTV9c20tRrM
heF9TXX0DvX5QX2JtS54QDKUbabxFsbZ/OGXpXlOF0ygY+Tpn/xUb+h3fjWJj8M9iBAo8t3495Cn
7oj/wiZaLWaQ3Cfzx5zkv9VH6YqKuWputyc9Cd0HzdFzmH/CvwP97WwZHMwXdjC4EXcgKKqnsmok
h8jASzn2RKFR1xDZIX4Qm11+H8ZXpoPGD0zyNM+ZmzEjSpd7p4iB0NKO3ZOtEp7UtaVbWAf8liQs
9dKRlTtksac5NIHIkIiysY0xfpgKEjg3Aykyl5xbttAa7xjDEt9AyOKOmde/5JMWxMQjp0my8fpM
nFpycrdkC8n4YKL3qiQ5t3qk/fZ/+naK3mXUfsv3HJQ3G9d2khe0zKeMe8STDUhTZsbKWANSGsKG
C1B9lL1FTENq23+o8EpwLb8jMEGb8jGMmY1v82SiJAFtsKvc+OfkFc5nWJbc40AEQM4Yjmt8WOsU
D8I1cC93/Kb9umd/5GeHRGTwYCwcVUb8tCwj30xwxhiitPFmhlKCFI2wBNnU3KHjS4B6TAxsihgl
vVY5d+no9Xd1IHAvAZYJTH5I4aQE1QrxFpodIgW8pOxCslvLdffg1GHIWtz6zbnQn5LKw+Il14C5
aXhYwmMuJzs900n595jp9J2jZeXzgIuxl3oDdXNVc40agtHeAD/Ex68158UenzQyf/q1m4HoJPJU
/wpNS3toNetBM7Jgb/oNOzk6s7yah+91MZcm85Cu/D4Wjsz80Z3qmfPBXKtwD2jE1XAdMuTCX1Gd
vkU4U+5iixkhJVj3hAyxlBf/8p2MpHJT2KzekiT8E2NifgknuaNwuSUrGQ99hRJIL/jgbro2YcFr
yT6bUfsx8rbeKz+Y96MLq04lHFMv4wHh7mM71ZZkCfc1ZOr9uLZL9pDOjz575ggJ1Gxv4JO6xyVi
NevHlrUnE4xDqAoRHFUwFjvy2hGiskLSDDMgbH6bBrRWgjNsM/rD/D50UX2EtIo3vpvMrboNkaia
ssv/z4O6SXnIyPS4vWmCEa3Wx+PB0GCHbUw/Ci7rEQ5jKFmFwfCE8c3NYPQzEd3mKSErLiJZRo0r
AIghGrewksjhhdqaIQb9CrLaOa4qY7eozoEGBNiIwbKwAcyObpLEaBbsX8Pcd3cFCaebADBezTqG
vBE7cQ4kbdPGg/N8hDuE1ZRF2f36dQZhkByXDGVTmfrOWzOitfP0eD6ppqfg1N9UPTbtkhSNijTa
NxwY2TZOSDzONHJykOCSEEQuliErDtEBc3NRe8vMWzpSKE67UqTGNvXb/kzb4G4CX4eYXQZYOqOn
tU3gRyJfj4n/I/qW6DH+rk7WtMnqOwYqCBBRmDyOSxzuckhaxPYs3h3yNQ4+DaWAO+BHa5SiSxTA
nZcS55weMLL3XKd9xkfqP4QkblhopgYZE8oadCHdtmZH4AMYgaGUWt9IQXiM6XbhR3gkmxSjxE95
oOOQeDFxUh8HRmf7WBFSskrBBzHsNb3qDs3S6s+p/Ouy1y4a9MnsQTPvaoqd8HGeYs+4OJ3IrkRJ
nwG2hifHsH52Syyw5E14u5kADFc9pkd79uPssU6MhrCJGFMsSTlWXfnXdO7zW5h0Oj14Vn8lJGbk
fkkWaTx+qb+mNPI/kKBzyDoxb9fPlnWIXS/IrOOBUbCc73Yzvbdfk1YRJv5H0NnFR6qXJ88mL0qE
vb5bf0Or+tsOcvBjvoZR0e6R+WnMoialyzHLZquWSabcKKln//My6PjJCSz9AhAJ6sd3UmwVplXu
1Q4vj8lP8mymVf8U0poMySVr8hwNo7hNtI3k+ZkCeIev8TXgM9WS2HkwXWKdZcHvZsSRDcGM1aUM
630BdGPnGLivPflQp/17KwT2cItwa/wK5R1Lmi1jRHwC+DjWEu1/bshTDahi33d6c/CMvD8OZeKc
19/IepeYWmoJ+XukVnjqnSa/4EW/adqUvUZz8gzsen4fx/pnwTY4iIeXSq4kxBhKdy5hMzYWPCUP
AqvuPYYL/mVINaQFS8lQZIcRRtL8Uwk8/rk/2GJnR0EcW5n2zVotLtKhNVouwiHrUUmKdeQn8Hsw
4YxB3m/rxbHRGj+rBjgNxMlzYGfAnnjIwNw/2J0TbMvKo2uAdWqGaXolf49Y5KSuiKMB2NDaWFRU
2WdYJNYCvAcYpbwxmokhufabH2YmKjCoPZs5O2h31ZItFGO9x9dL81FWNOdxyYvj4ODg8nwwxLmJ
zFguoEwXgalrUb2mlaXhegOiA5qYcLDKfoaS3N3PPbOBltqtJCIuzQqMwnoGZFf6aNZRfR35e0cf
qN8I7bvOTktmRP1dq8PiObR15zpKNvnIPvfv7CxpWAL19QICRSRE4HJ2bZVG2y5C78i5ZJ2niY9t
8UrnBVtHsCtyazxsNX8iw3lyip8p2dgN6NKuavV7C0c5SLmIiZnWiG6n5pKwC/YhdyWW1Yi+N2ow
OSw3H3VAdmPKiGpKBOj0x5z2XSo/WcRtmZTvy4H7ryHq50pY5k24+SexNvUnezQUPS7qv7ZFP5rl
FK+e3z3T/upfwXJD6y5lW4Bv1X3UTfv2mUMuy8efVYhvNyr7+r2YWq5qowxOWWmEl/XkQrD4kWTL
o6tRejHuACtlapeuhykN/ABl2lQcJwpN984ayQ6hT1U2nmHAjDPNZrEdMk7wQ2uxYbcr3SQyFc8A
i9s/ntbfAqebn0gcJdRvjr/F42zcoW/PbqUmfR9GA2pTjtjF4Nr0F9OnXU74z4OKMVyBbnmzQDRH
n+aAzHazdj9iidq68qLW3Gk+LkxXME3zMmuLK2BkXOjgaa4Thvmtza6SxTLbSBfU5qMeQhAgspv/
puw8enlP/fCahVhUz4dxIwjK7JfkJztKACL/fQtU02WEr4nKrSnIBwlH5leCyFRyt85r/xFDEkoH
tsC5B2VZ7RTSBQ0Cm7bSZrReDwGCOBbALQSSEswexr9aa/xrGyd/Ag741yUkU60BR1yhdn+tsvyO
kiG6U1d/OkpqyECkgNF4ry3a4rv1AkHUg9KetgsM4N1S5d6rGojApCCYLXkZY85Kg2QXIu1apueO
DgN/Ssbj0tnJo+bp4cO6tZ7s1Dkpi8RCzQfE0LYJ4tHZS5Z6dHC1Jl3HA76cEfzPoIA25GmdV8aW
55+RITzYyxg+qQf+vHcUhECBGR6xp6m92sD3fqMsfVw7yaYAfHMXFH/UIrkduD032MPFwPdlLLs7
IPBsl6ax2Qt5fGaJ8RLrVXby07SEO9rO4Ennsyo3bDwJcHZRYoYpMTllwDlQ0mbnVFHg5cZmvSWr
kb564JsmyI+mKFTlhkPKGRclm7Z1sj1p4+MQQe3CkuyM0oigo1LHoT/tle1uO9D6sX7pfxAO/aaT
+LzY2XDNp6Ilf3Q8QlbcrNIft+ROPODRn2tCMKEYvLGlw+skd4d41SyAZBWbHbnxiRav27Q6ni9c
YB9l7A63USC71SpSh+1WowQBrA1wYJonZONJvNflZ6Ye2oxak1k6ZBz5fQ81K3kEThszCWNrBSCK
tVNopZtcdp7GoNVXLTxzRHl3GEG9O/VMPQTG9PelEWgwyeU/Ve/VFYG+Xt0Gu7KJcyzvMKzv1lmV
N4D2tfWSlCx5YSEjw9xd4mkmntO9S+v4stQ2fo+RfWfaIdixZs84toafQs5GYbXugJwiR1rvGVB2
Uv0n3sO1SdDyXNyXeXdVZ1vu7RDDkZxikoxadpR/Qwh9MMnQLa9Pu5SmooM1sxti7eT0gIT+PUCn
oUHXsaZYxSC4vXj4E+lEJsv/gsfPcRAZyRcCk/7cdjnRvqFj7ODqTNWx9M6O+RqYw/yD0zGNUu4E
TORouQxS4gI9O1Rel948kkl2FK/zD2vcue30PeLWelKKin9rrcVDGpIEyP3DDnCzHnBdo9Ua3lsi
NRZ0a88tZedLExcEzKbBaa0/XXKGMM0P0U1pYq2qfaki7umZ9OQVABjWBoOgI1wHUkQbRJ62Fz3c
jdHsnxpzxB+n09EEFYrYkGHhZhms9FgDs1cr2cHmE+kzUruWKmU0y8x6v5hmdElszFvq2SRfzoxT
T3FgndT7eP9D4jq5+ZNRbhlHlFIjQxDoL3VltldVwlcFM2y3bHdrbZtWiyBUB2M8/4aHBy/4jyVY
jreN4qwVw772iwwpJ/M0NV4rbRYO6YK9j0+H2h06KxgSNM5p5X6tV0ceYCclJ0FdXOoyS22LDOc8
YVXCr/xEkc5wm0nOtsxG60qFfCsSt2FLOjGJI8fPubnph4GEA/M22uEIHqwPIPpfD2aCgsxDZzgn
c/Mbc8N8UCZbrA6AHWTxMFhVulX79zpxgoeEPA+W2Wa21WvnBcJ8gqMWramKLemg7VzJmb9nxtVH
AG/AbiNO1U46bfM+G5AHmeSAY9qjB2FaRI4cuCY1s3P9/Ad2q/psswc5Eu8Ub9cWqvUILrTCaTPl
4/zBmfwe+Gw0c20hCy4nxUYfCne3eDF/a0Oqo9b7APrpF1VqqtsO3lCKbgoS1yJ5V20Y1b4xnJ2B
cI1mZK0OC91tjOapTsw3jOTZuV2EeR4nDGtR1JYPaiSDUExQvc83C5zcl2WjstJKP34Z2CIe0sYZ
QCBIbUcxYXT12uG1CADDBzZd4NCKx8ghqpLPpr2FfkxCTiZgKGVetUcR1G4dbaiIMAfMSSAsAj0s
J1D1en+aP1LyOeUns+F4ZlXY+wRntjHhnsZwbvNh/orM+GeQBsXVKrN1bPxvMux0A0M1NxREseLZ
ouFeYH+/Igw7iWmIbzCskP2zwd02U1m/A/EEXInr5zh5kHpxRKHq0m18IPCZ/HYhTT1Lud9X/jnS
RP2Y2RN87BJPftB0C2of/FZ/218GAQdNN4bj4qCBo/pgM+g3m7JIu9eyMHdGatR3+DyKxyqnPV9r
uLlY+BBZbZZWII7ubNe7sM2+VwTewgHUikfbtfjUko5C0dfIF26pxj3QAs8OPAkKEkYV6kKy00rs
JqskJg0DxGtXtASks5gB48EIIxLjL2GBg1CzwFp3P0RKF4RCYCkP6Aa3GvSCa2sg443Mfjg4LkoP
9bLqDBsxVLrpEkp7tZRd8sp7knn0qg9H54NZ0jTu1X1+yeA4szRFt0DnbhAUkUudbBcX045TF+IY
0hHCI4ZDJ3pIDsIhkbqN0qst9XyF3fYnY2GltzOinRLVjcLp8QtU1rWdJ4QBcs6emDVRQOWXFmjV
SchTB8agd1NC4FgeR1oPAxF/53f1fnCFN9TAuEU36GIZkK5/eoF8W/rOnVWgTFK/UJLEWjzKzclG
jvO3wp6jFzMCjR3n+DlFPGu3OekQInWkhd48b/LgMrV0DvD29zXJale1P1frdFHN3daj1wCz6SNU
84FOI2UczmZtY0B0cgdMlwGSS/7oaj2oTtLMa9/10nt146S96kUfs9yoMJoHU3eoXHd6rma9Jlcs
qj8nx/r7bH1vsuNDbJoOoN1lvpQUVV4a4DBDMMJG6YuLPtoBvfQu44R4JtKjj7Wwm6qyldlv0y7m
VnElC2HYJzH7h1auJXwyWo4ph912gvzJtM1fmKkEhbVVEwt/iBaKmjhChRe+kxOVfxvQ5Ht24X/g
WgHA4oBBHpvWujmk/m0MUUQvUg4NTa7+Ds8nfmBNor9F+IbRQppIHCfx6mcpHvUaKAwDxksXsKYD
lL0JK8K9AmmLGuImvOPzO2oM6W8aQwjAGB2IlhrR4n8f6sT/+zJCn3NA8mDudObKhKgRiTR4MPDU
DcXow2nPwLDcBtjP9iKDlIXffPFOXoRWUhlmfECcHAIeuN3GfcYv2xT6i9pbpBGme9Qju96ADCsz
E29t1Xv6jhm3DCO3MXpZffyymFGwWU3xrYmGcpoZrqUWgNrCf0H4OzJ1TSioigBb49h4/Q1q+eSl
1lHLSV3Ly0GuAmD4HQUeoe0shWajCIKV21E1zQuGe8LWakGTLZkD9B7ZczEhNkLiECwjWE5GW+qh
lebh2XSxC0g3LvNagRu3i/braIga9g6sOYXwlDo4Vixktuql77Tz6c1KUGoquTqStI2wQXWsvYQX
j83Rp23lUxqri+jLr0C4N3ULHobgB+Jx59zRFmHtzA78XtEVTvGI2oCYI1UYqXpIPfMK7uvj5A8b
q+02nfnpM9n/Chhl7Wetd869XpDnkoAWJHGlOXDRMOsJgLAt+BwR7EI8mcd3dcNVX2Qv9oo9GTLJ
JiNEkp2maX+vfZrSdHkaLfNCt1G81vPiXR2v+Ok2XXxjJx7vhe/AjLS6AQB0vmV1FBESOXAoVRJl
ExJG26CQclgky+u8rNsfmuYzspKvGl+giM/T/tCD8sTOH9K4SPc4Z9m+qp2zUj6wL0neLIZV20iD
29366CrpIC4LCTHrZCjnFXZbE5bfaYWFMAF0ye4gzcdvSGKRY9fM9f37rv+tZoTqoXKiW0riGprC
ujhXelJf0mFpQGQM31XRGLhWe6lH52fIRbhdS1DOX5bUOFO2BDK794z/9yQjSh9pVIGt4AJTz/49
mNjFSUbC2qSVs/XYQQ/bkgnoHxIpDG4NFvY4cCeGXf8pK52lM79ZC13w9GcMy/lJgxtzSnyd1KW2
fNeHAXYo/fHVcgDALIVRXbrE+zY2g3mXF0S3hybdDdLfT0xHdJm68SuOmYgnLWsKiyCys0d0/DOO
qrMm6ZzYt0nhEAkjOCAMmyhb+EDktiXSGcEq147rgVhjW6A/D3NVPfqBvVWvCiZN19Aw65M6d9yS
MbgtACrhS77nF35cRG2e1RBqspq/tAD1sr9bvxsGGjdlFxUELOy6mQnUNHMp74egz3eR72AcTWJB
BrNWfxLuYO8C7oznoSCSOAow76z3GdTwb/96fSJ+KrFJbPFrQGp2bCwMaYUZ/RbS2aoe4nTS79QC
Eqs90iQImmmjfZvyIT70JjDYzpn2o9H6TzqiYKYidf5XuFzp2kYL3OCzthNGPUkdfo6efjaqFhxe
m1wbaPHf+un7ur3TESFUi9v9aYGP6wFja62utRuRPMiVjdl9aJM3VchBGo9PHplMGzG6AY797NTY
CFYFoysYFrDcimKrJnecngyoZKg2PXowcjb3OkmCZRGBUki5ixV9vtdHNJRyde/ILkORVJYJbuBi
gz3oMrSGkZ0hSVBXm/D3thF8JtlYw+kdjf00NdNxRHt2i8IiuBE1zaYS3JMnTIHhpokuOUIQmnL0
KJFZjGfl1uDQJOPEYvBgUYIEY/HRjLX1zRP1WYtM9z3xvGsUWs4v7MzXsu3JZTK93RClzW4q3qFO
72x8ZDdd/kyxB2LFyXyWTvJlpg9S87RTS8mg65DyYa+8+trSwZ3I5zPzd0e41bfGYsPXjv2jSSIZ
vjHXX4cyXYbqKDGYqiFbhaLzn/20mo6rJRUz4X0c62diuWpQ4gYYAS2oj2sP4Zp80xLS1U/CNC3U
b9KWTcuzUSZX4i1Mklf4zRYxwvi/iwnGFvjnsvJxsINmHztkba5f+apajihH4fhISVriWOW927CX
ngNiFuX4l3swf90K09LYPEAQBKVDHNx9rtfdyZOK4uISWR58ZSksdjONO2iCUSaU6hCHbHlSS2Ym
2vnom3tgpJScjYn+dhDsbxYLAmscALkjYUkMtMPQDSYAxbbZuFej6e4Mxk8nJVf+p17OhM5cxrcT
bpJWGvG7Dv3d+qvRxhGRtZeSKR+P/SWoO+OwlkHuDCaFrVR+qhwZkDTNJS66oNNeKGXa7f/b5ZKc
TRofQxZ0xdHFnAz7QT0IZ0bxbcBsVy8HvF2F69bXWZFIqPLI00i993CpsTt3iEdPpf1Y66Z9/DeQ
UM9qLHIbY0ZTpia9ameg0wGJif+fkmNO9Db7teLTXD3d/vtzeQbrIvSKs/quxBk/emsQAdOA0WlD
ZN+2lWWvQnN3XUKN2XKTh3bHcFxnEveunmXd0OApJMBolIbwWTdQOnqW9agerAFUa16GofORGHm0
03I3Z3tYv6MGBnVjG2l8HZIuvo6Z/ScHiWXs+lxvLjq+hm1AvfVEhqX1qtYevkCfw1FyEX5eHSqn
NC9pJyMamMcxKjHfnTjuvmVZQssyJeZr1k6vvdQgMoYa9lk00sYQQh9vfQ0YX9VG4uKLOPC3ReZD
IPcR3hp19Cz94Pes/4rXtHwuW9DrpRkOH6OFUnSGvLU+U+8xqR02o3xvfaZnu9EAXwzbNSU99rpu
URG1ErXJhIwmOg1pQ8yB4PskvDWDY2/ILSPDXIv6azv5ry2kn3Nnxgak8f84bdUzh6BWykrUgibp
S1HcDy8t4aiPTiLWV65Vii2d0jwjc+Feh/gjA0+qJodNi218NpHgqBZIdFw3rFDCnfqe2nNF2Sn/
zLUyplLLkalr90EqwGF2KIQQjv/WO698a1FV0yP1M9vQ+bdRCrhb0kLehzA5uoXKXgwYH+F5pIyC
lnpXZ8v7EqBnRyBXP+sx8og4JabUY9rB1hWlNFvh6NBMqNs8K2J/Jo8Ir7W+OvX14K4PLm6BVLxJ
uqjFiUDV1pBCYLUsBJUEMI0QLKn7eGvZ5V0Juh8y71IVJ4x3WGm5BdsAcs6WXbjeikXB8gUbxTI/
utGp2Z1LOjckSv7gTDnDkXQy/cm6W38tUc+mgAp4PhQCNqHRCfOwRLbwN6ljO/dN/RM/UMImpk0e
a/msDQiWcIuNExnmQa1wZiAxG6mDu1pGaO26FMHFH9EMyB8dQXyqbGzROxJGo6RSxgLrOvWGY16Q
H9smIPn/UeUabfLwW+A0JG+TrUd0HmTOcDOn2aVEtsrguOenapcf7F2ZKDXx9JERjRBP6Xk9AVYy
g4mDnKIW6pmBzfuQ9AAw2fJ94xY276q60+6HyXCOmefvuU1K3hZKWfVQpPhFWjjuZ7v5aCs6PlsO
u/zIJT9YtYjUOXQmcU0IdzV/SQ5fQyThNp/9Ymf+d9MQZ3G1XbLYO9bCxBgrHBtyt5jY3PTfYsv4
1FJvenRH9xdn2IZ/PL3QFrKciwmFaYluibRoetGjxb4jnOK5Zm5xGbzhSS1jhcyTUs8ycWQ3gDMK
u/ng64j8Yu2idtXJ7MTblLSidZpBDuupSkcHHgowprFsKTjGBZ56JqCGsTOW6izT6rubehWQLYg2
WqqYMH1a2zEoS9hgHuWr7PjKzie8IpoP7GUfx9mrPxM7cslOIjjJsTknleY5MgaYSMTMZUVGeola
tvheEFxNy78Cg6m+XN0mmycCPS1sE9w6881zJOGYrt68my426pWymGpfanLXMtMHa6VtVaFtzk76
WPXMG8b+vuzj9ldttvc6C7YPw0eg66dbtams9aw+CbZ63GeZB0+pMe1CqdZPvcTeGKV1E1bEaMa2
0xoQrdk+WIV/mnyHli9Kf63KEzBcMAfS9m6V2wfiZ0/65v3UnBNNi6//WGtgccYrl1BwDJbphTq3
JZqPUPXKqVgutQY+OzOKKE4h1cyGR944b/17PzOvcxKIA8Oiae+YRNxqjM13PhLKX3WnZ2c2vOPJ
SPP3Klrc54Skob3Z50i/qB9CLjdK29YM/U9mrnB3h8T/xMeL/KuhPJ3TlzYbl6PRAdc1WW4DmfHP
1YLiwEj1C8t8UPP91D2rSXAKB4z90zZhv3NbfFACiUfxq7l8CHVObegZEh7vTW9lDPlGIlF6ox7Y
58IBxeAQ4T7rlpeBD/kxNtw9oQ3LSxzyVi1FQNGC+RwwUMPttkmuEef56X+ejRMpAmMtSWNdrLNu
xFPVY0a/pDFhxbnLoK3VB+8qS/RWuP0ftr1HRomkwGE1PNiTh6cSlN+7biK9EXggfo6Bf7DSRPvy
ynSGiMO3OZiZJ/cVTdXcA2ZxDde+G7EybVA6iYfe0Z2tGCvS19VaedFtjIhSqdMZTIDiMHNOamQQ
T95rjXpvO5hNf14cd7x5gOTGzv9hlcz1uO7sKAh3GczsS9zAoa01HHgiRGGvF28kLXy0o3fvD9NP
1T/0FfnWRTlLOSFFLyILyeBuWK5y+d3nMzzy/x5bvcuXi7QKsfUNkjG6NKxf2mZot6mGfl1Drq4W
f/gjivPo/XCw1RJZYtp3kWAK7JmlA/zTtcDNgKJQy8uCuzwLlwsG8mefgmuVpEDJctBsd8NRi2FO
1UGt76JxFJ82NQtLiW+6nzcXdWSiUUqJVfOHffw98NBxqyF+BkJlX8eIYfEZsSuxtRth8GG2nRkO
HIa0EzsLAf+zYVsduvXK+FbOPVJxpMfw4+rIJD08newHu2FoXQ5OtsnGHNMB82cMGgyxmvyFr4Rz
xhvcPs47EmYC4A3grHPc/uxLgyOw8JXbGEVwFbhSP5o5szBpJ1iTuK0isxveRmuxHv3egqZRZdh3
+HfWqpeUOVIK+aupl70vhjskZxfNTkKM8O6nOj7V2MKSKUlCHBcg3xjwoGCFgj7Bss360BE5uLFt
95zNNUEURsAMUI7/VEHreHSHPcMktS8rDOPXFFTOoQ/9e6UgTqr5A6OH9xQneHMlXGGYO/qPeF73
8+7UIrIpum99Fsn5dmKsv/uhMf4WockA3zgqpvfqqr4XgNQfat8rdx627FdTa57jaPidpY6ESFKL
UQx1YB6Kn4yC++lrKUaQwH+KMTx0bu9xllf3TUxCEBOeTdBm4Bh6Q0CCl4dqH7gvo1k9OaoOg7BA
jFIsT33YL0kZ3rOdTfAUWBhlEi875rZ28l8WL9MAs0/tr0mMWFo6g51tlVkZyCjtmzP0r0luhme/
64GBOSnMbFVn2Bk9Nb0GunfqGlTBxk09GH0bMgXOCQ/NouVXzX/vZufeeI776Nfczw4JdrTfVjQX
P0GfO01B3EHCBsXAkQGMNEKA7BflqbHM34iZ+vt/76uXmHu/lVoGTERKp9SDnS1vc2Vr61uh21nb
uiOfKhrLnETrMj/YUceUfNSc5AgMANU/E8/Yq4C4U3CoFVv8ndj7uyLxmWWpyo+q3rnamcOgFDJj
VH1YJIAd5bxtdJ0OlLktuXI8G8FBnCk+MVtjPiMQA41M0w24WhPIFGX/wywyvjaVEZ3Mef5Y+151
065sq9pF0fxemZ74QcajKnqM2iY+YplhoMumvo2Ba7gtQC+yQ8wDX79uNen/a97S1AsPbVvexDLV
F7f0LhjUz0MPBNLQGBLBC2CLNmhEL44c81jumHE0Iq92QR0/o+5vbrocvNtotoyMwcngRxbHjEk+
QOn+6rLpk3sHdpkAtq666HQnWW4GuS5QmNHAyaKGqPZLhiaPj15q3wPATVnwp2X9Jrc63XMA+QRF
enyy/FSTITPpqyaSRz1uJmxtLdIBXZuvA6mdG1VxDAPaW1BxTKh6ql78YcWZdVu1ZdptHErT0Hdu
wPgJXE661WfNOaZeMV+RYu1cuAn3KEje6DQRy0YyKJPmF+EUto4TpDax1V3K4r51Pm0xjvKYJ1LC
0xmfKwejPprdfaVjYu8M0sM52F4QiLMWqwumlBKr4GN93tDef6AWxYg/PMxkPxFHBkYWHJ6/J0Bn
eqmGYF2sYVQ4pwR0nvGeJzuodq5UtFTQRVDKLraG4XpmI+IE0f3A6PBsiYZ76+gZJ3zl0WmV+zK0
OvUzuXrqFpUsdIEGUNZTDksXZmqWP/fl8mT1Jka/HFNfWpoPJtPxC6tifCkOiWKZ4f5oEzPBQced
Sy3ixlA3L93/EXZmy40jW5b9lWv3uWGNeSjr6gdwHiVRUigVL7CYEvM84+t7uSNuh1VVW/VD0ghG
ZEgkAcfxc/Ze28wuY2PuVkXTWNHBGWJruhdaY28DG3VsRTyHLPDixt3U9tR9CbLsrEeVc/DGat7K
Ap3952Y0sKBzfv10telWFMbyk7Zv+b0Njb87Bm8XOcVA0mGcq8kufYVoML+Nxx9eLxg3evVS066/
ScFhALYZOUU3PScaSe5yADAVgIk0BJNb04CtGnXlMeDkk+YXF+PHGTYB9A7DHsFzJ8Y+FM8KlWtY
SsYzNLab3nO842Rl8Uth08kSmyaU3W+SldQwviisIruAl7N8NY1Ngp2s7BQ3ZnXMKofYn4Yo1bVB
Q5mxKTWTAJxSzffynjsnKLbx8JgQAkKVBSmxt2qL99SNEQ6EObBMwqufufdE+LPV4Sz9WKgc0ZnF
UORN1znAMY6+D4m6oHof28McDCz+jt7/Yk14cqoSsVhUFLtcgcT5ZxFAeorsZVmCbYmZZ+eSjHGM
DUjxWBLmrzO9N9PCc4Q2Q9+lnK23wmsq3xpoeXOeJid1MDo/QNx21LEXMVMSGNwRcXlN8UxtHrGr
ADAk5XOlHbaXVQg7o5nvO8LHaB6Zj5YtCDvE7usysyZs1ADpeQPh/8DZyp5GiWh8oNy5ZiIAMCI3
7mrXGROMiawucWQEsKpsh3R7zETPpdFG3+ducH2sZN3ZK5fb6kwP86+ALvDTkmn0W5rdpPpT3pBF
ODnzWU8JgTOkYEoZp/pVSQwdNV7TP69oXdm70BCVN3iZD8aQ9zT1tewVO/dLWWhkLzX6a292FEPC
OjECWU4Ez4b9isqVW/Je5KF4kM96MFW7WEFjFxVa+qIUhuvzDpKfefddb+vows0DQYXAsc9ZkF6d
pm+wbwhFF/E4Xyz0wrvYUMP14zWKcLN+urUXTPcwuNcD44mkrEbA4QhVtGFCrVgm70WkgsuAeKOF
A5oSMY6QxEk0hxSfIVlEwrDfRIyf42pyVi0ks+DyPBTdX/K71LRahEEjfPQdrv9jyN0ZzwN7qsVd
7HGbIPjmdMMJzX1xs75mokdskKI82UA0JCA+O9FmDfZDVUVvY2bk/hwkv8jIi9+GXqX7rCLc39Vh
9HXd/hHhG+z4t45mmWr4j5gRD+GIo0furhT7irUFxOZILI8zcKVvErU+VB1pe62lBxfaMMUb0FWi
1QMsiEWcXKOeDDMd6y7DlHq+EMPwhJ5qYQoFDvu3q7ononWpPONMuwKPsUl73+3S3zriVEsPrZht
hjjVthbxXxvZLlt7ZtC5AIAwRtbxEPZKmPtdk3QEDfKgJHlwRcR3tIXWTL60JMtPoAga0qz0Sd7O
mLYmz/IogyS7jt1Q+YzrXLMKQwbPIgJDGj3qkmlokc0llwHWQaunm5q0gfqQ4yTVDn8ZkRIfm6C0
71ke6hi+eKO5Pbx6DmJzffjipoZ3l9pYlgTvKRvGj6rCbYvJ1/NXPRvdI+vaKtcgqJZVUP27Je8t
/aVELUGPcsl+dJV2YPSV3ZQp6K/DYD0m0lV+mVBygm544wpHJlEPn5CLisMyQuiK0uKgNBM3Bb5d
Xx/19GWu7JksLfsob6/yYYwTFDUVrs+0/DZ3WuPLMgLBEapLqadOOMukKFXNsMOTt+uOm6ZDeyfl
DnyHzE8p/fwo1qCIiSanfJBfoqbRA6xUrSYvDj/1EGsAZyRHIevRxEmgrnzQJw87elJ+jmYKc1VI
axxEFPcIA5SDaHarqDlWpySG+6/E8X4q6A5Jwy6UOnJO5FbcUZN6S48uTufzOmmjRUxcDDLrEiLQ
KgSJugzvMKB5dlUCvS2w5PLBId4KijntwKHq/g4F6SeJEoWEtnnee4L0Uy7dj8jYWqXV4uxAvG8B
NN453AtBrrnRzq3pCOUdOA+YifyijedcY4vsua4q2MqHafx9aZf3+hCmbfat7NsfDCGqb0tQ3Xvv
l9SWjF2cXcw8FqBBT7smTsh+RvEwEa8Cn2outgYelUuo5NZNeZcSBfkgJS0EniJudYi+K8HrbpM5
dF9o1mM1JucbSxj3dlTRr0RVLtwpZi730ruUUxaTcq1eyVYxv9RZ+GO0wycjdrurShv7FC/TTyk3
l/u1iLg0X0fLcJKikdYobUw1/bBtYNVL/RKCheCQAFXyYydMvocEzSLpFRAbOGN1hjTC6repTZKl
oSzXMUmN53BQF4w4+Q+UitalDPObdHUs+UM2kFPGemrwweI6H9rOVK+aw12xMvJi7WNqAUk1qUVP
XPYHPDQzyAeES3UqQFGx9raQfray2jfSSj2UB9r586uuO+DQYufR58Oxr7zwodVacB77KIeGVMY7
w5sbTi4iQPKRXVw4j98Q+4OZUepvUxpekrEGrSAm9uVsacRBUuHLoqmgW+ujou8QTxEXterK9Mp9
yLmMaWK8gRDEcNaqfA219zXslwwvuFDktDgritQ0rxWdkoOb1DhV5CAlVLuL3g30eMFkkBGVxcdi
rO0NLSONuLLJOk8LeWSYHYAN5Cxb9YzwHgWdCAKak5eFIRtO79Y5tSJoo/Ywt/vyaSiCZvLBpJOT
E0/kq3nynRsLvR5ii5qAVCGWBuWLafZs3Ud6i/IwdvmEHaIUbVGLUzGgHb/KN4jQ6WcWzMluQO21
Wu9MQZdbO6JkVw/b0SLmylHnpyAwxTuKkoAwZKBjsrbINODUc422DwqZm2vXUGlBQOqRsUfDm+5k
PdoRlRqALvI92utHeTqWE82W9acsTqPtXPJyRYc6UdLgRVuQQNu2/SMnQ+IlUpZWWDe8LUl73m5o
04XP3UDvV1dPc1ZilTGXY4z469h6agnWj8CrUEdx5g24COWDiy52ffbnNUf8aTpiyqggSW3//AH4
qiM5jZdumku8AvZjlNqBOKMOEIdyPQaKaRBEa7M4Yp2/A+0rXfzkLPWNa3wbjEJ5aHCj/EJTGTZa
+TNkKRCgObWKYlvUqhP+41Jk/hSJihAjrt8XsX9FrKQK/ChCfXGosVlo3KShm1vPdJQJ3YEeugl7
0hT0pfpBOT7uw7xNv6CUS4EipkAHSl1hsAVSfN6PR3tu6p+p0Lho6Gh89Jt7SHHWX4UOP1E2dZw+
b/ZLhkilmk0UtVQWx6jrlvcMN+2PoetopQQe1laMTkmktY9liBkqg0Y/6yjjN5HOWN0jAwFDlo0i
kuLqVk9n2SkETq1fy9z+ItuZQdv+LAPHEWlUTM+qIXguXW5lQ8POwpwa55TPOSFG9O8iNwTysFjT
M2TI+tzGaeYrBhR6WjEvac7HC/7mpHW6z1Bt+LRUkNnB3AwoZwHcyRWEgtG4BmiFXnp4in7Tdy4b
acagcmnqSkZVWRo9/sx4qpFbzqik0z600+lmRSh+Bj1dBU0iQeVJhUJqdlOPbNmbDkvvvNeu0h9W
2x8e99uAgPdpNKtLVjXBq3wAr/NAehzd5ZECSwDcJCCkzkuU1xrcym9Vp50kva91jvNSYX1XMq/6
zPHY/L4WS7ChLXFdNbepcET7yKmjkJck7jsNA8jEBcWlAczbZnj7vk41yMaOUOu8d/b/CbfQdAgx
V/EYWIWvCXivN50g4NZU59+rUk7K6x89g3xGJ6AuvatlEbOiJpDrwz5uXlsNxl4zI8ppar1+TTys
yJWnvKmu6T5yWJJCD1fXZDiamGjWtjCCz3Y/UJ1uCSATRNlOOyxxclxa3fsaKmAR2W4XfqU3I8BP
4ehs4njZNzWaBOIKsVertYORW9WOeVH07JiCgoF2ER283pvuLg1K1N8xdZbwii2FiNoiByszx27x
Y65F32ja7FBECG5zamMEQsJuROtuRGsRzT5o6OoJKQs1JXBjCTyeHKbAfYvjC6VpWWzmH2bVzI8s
mB4E17yuQraeNOCqHh8AHIhIGxlRk8j8sGl0vSgdvau1N5+aHSnTgdVd1LD4oisunRXLKTb5iN7N
yUNzF7FffIGNHEIiUwhhdbucDC1+3jVymm/W3BQHeaR6Kh2cPKMDK48HghO3PbTMDT26+Sr/2MRW
bglZ/Hx1Fsc6xMw2kzw/VrF5HJYTEZHgpTVPd/dL0KRbWTb3rbKNCmsP2huulj6H2wi87Cn1iHqa
jSdnYOzBjjerLz2eN7k7ltPuPw/ytRE6Amju5iFfL8WkoK0W5ay37LuynhFL7Q7prjWZBPhRb2Pr
96Cdrsd5Mv6Y2vTvoCCtba2I+C3fbKfXz1FpN+eirqMryR7sZ/rKxCFuxNvW6L+w3Omvlp1+bfCf
+Tm2uasU5BsGyvrkX8RBK6KLZS8AbIUlVrfcn6W+kNDNEGMbBQaEXYrEt7U4HSrO0iWwD6qdA/zG
lX02AqO9Z5hDtkCJIuKZ1J6MxdDaLshaL3GfEbybkoW6Nj5CpWHDrqe2z638R+8Nn3OdpTvLCDyA
td09JMrr1Vli9zCqZAwQAnwONc3+IMjjlJi5cRvBsfwxsqgKXOkpf4wiy2NhpMd/1Z2RIz4UWVME
CVZWF8OUJYyengKKVNeQY0hdUUgY3RQbGzOrCOlynQ9umcrKFPyjz0F8zG2iX3JkDOKqcXrSVswQ
vqvt1D+hwVH+mMqibySwaP07HUhDzGTVbqxBYjNQMD4MJ8JnETr7zjWMp6y+Qn3wYbgnFMckq3X+
YFT9dX2qwqT0tVPosuNaFQC6nQd8r2LSq+IGl/PWYFCcM+0YELE0EB1D8faeSydHhqR40PSObRrb
66EtMlNg2eL4xqq7c/LkM+vQRh4MSDxHCY1E0EpPXea4WLXx6iqzcp2gNTzgP3xvpPFBpJpjZzg5
07BZRajkJCzE+yLCY8yA+olAt2qfqOyHGK1SpXRTtJEmM90I8QzJp0mlbHvCve7zAHocvDkQUyku
Dr6uDaumIUoE5s9TMA0AdMywfCBtK+/0DE/yaBEvJSFnWxiUl9IafkXcgzuTlp/Y2VVOlfm1Nun8
OjbTyooslHyILChb+DUINZEPgYt1nBgra/fnNXrSKekUeEMG1yq3PQKxY0uPYLfuw+qQqeJoIdWs
NdBTZfpVOvrGOrM3rQO+u0AodCvyBUcDkuL3AvFHYkfPk/a03kXRiRxSPZ3uy9Qzda/z7J4mAOf5
mM7a3Ln7Ylnys4Xa72SQ+Cx9tMgiyGcEMA/tRKzNc6LEBwKymZSanvvkGQgwIy/kxBR+1iKDP+JZ
gXk2F4tlWm1pAgi9axQqy9ZKCYDjzPhpBmSRyLMI6c8l61t7VwYTObTCM6yVIoPbznrczimy30L3
zrrGBs1svJbM1lTdCTwqrTENXZJ4Vi7mNckrbZdVUDPoTevPiH/BEgJr9Gdms59xkT/nznSQ11UZ
zzpKZKGuUwN2Csg8uF3ChUmU8c2wc/UlDuk9cSovWvqVQEpnG802GHrjpxRUI+La9zUmvMoIDfho
grAwmeNz4mA5kUBuz8OomyjXrMX5vF6jfBm9Lyv9gBjqiz2ThV1POcnZ9GIHK46/J1OHCjTdk0vx
FAIBOazy/CbDVFaM98ltvBuD/PIOqPYO+LN8Vmh47/48U8YOAb0JwWqVtXg6c1qvrwkBrwz1MNlk
i0pRV62j410XqCwTGfR2ZF3d3oFz6Rn2eWbX9GyhS2MiYz0Sr+yeaQl3zwGgkFPGWuc7FHtS0eEA
7zqit3F2RdlNa7FHQxOM8OLFxLyoRPRa1k/wcdxxxj547o3yTUlqiw19Ph9LdfkLsEG9rxFqkaBb
hDs3YElRNCAUEr8XtDnCOA9ySpUX+zDDEU9m391bko9wjJUXjM35IarU+W5o0IaxEHx3sL36CJw5
WXFq4JdkORuwMM/Rs1qnP7lRIVSwZusN5Pq4ofmbwdBWrLfRN77ZZfEuh/KW6nYH1srg0NUtKyV8
8WPOFGm/dniQoTO7ybwjvM3pU4vN19auqpRcVfQpdUxjEP17WizkKWmTsoNyOF2AVsP1WdqnPPxK
M6Y5yImCp7/iF4OOprPvkO1dh8SYzhyYqjWDcWuoV8hx5fK86MgB6t9bm9AJ/y7cPH8qMfrZo0bA
IQYvPNPmGK8mEZdL1GvCfd571q0DjfBSmdAmYQB/WZeTOCThRNgo5Ek91ogGGFrVx9oloBDFqsH/
Ho0XYkvyTSoyDEa2V2Qpz4/KUJiViAmkxmT83PEZEibDbpwhRHbw7DbFD+N1l3iskTcMDq30BUYT
J0ByGKE9ogMlVjkSgfZsrCKFPOi+eQ5j5dMVipuCwdjeWcLqmCY5O+txGS5yC1Z/r8CQbTyxErPu
WK9KimxFa0yP3JOaLOdFZ15p981GzzDMtOXSY/bN8By73djeGDW3UIoKWgfGSR7Il9kNavt6APLn
iL6HHNlrmoL8FpuwfCk26pdpweA0kR5x6gIoEbZ1KQrYk3aFcnYUCsA/DzqgMp/RW34wTSHngVpx
ki27HCzYvq1HYxMSKuEjDSO/LKiCJ8qy/hp1+Z6xuEY2qW5trYDEUFU0wFKRP9GBU0W4CkpgWAg5
JRFrv6qNTQ0R1Ox+Ve14PK53a3J7MOcGT1akQjpkn7yVP52YHLQG8qqSLSLFQvUmMQaFTrBP3c0a
LNDyrezrMeTzJbFZ+kJ/GyOaJNxo9mJS7odAXD0iRtlj4NAaDNX+F5bGBAOBA0bHzG69FSXLrDy5
aG0JsjDCRmKT5g2rdPZiTu6DboXyJmpLSlK/Egwb4kQr+qm8d2WYqif5rF4QHpnjoUu1ZvX2SINP
B7kDtnb914p9pShPKPqr+S89RVNGy2MPYlB7DiFc+Pyf848II+bap+dLqafotVp6ZU8Spo81fFEM
rl9mOq9hOFBOT1fMD9NLF2oB1uqFc74UodnEIcmPzHPJvJMwDmbSZDrCRYHzOYSHSXhBHTwtJ1YF
yqU5yH3BmzirFO9D1ir3tdqYaC9O+CyGjqBPKcaTDxp8+j08LNwwrWqfe0UDBTDb0WfdVIgBau+3
yDxvo+Ypz9R5C1rO2dEqPqEZhtHXAz8ADpCxdVEIPBEvOV7cM28QwzhlMobnMufiQIEbn0AOQR+h
zV5FJCfTx7rJzntkAT9YT69YsWcBKi62y6TapLBCMaBVBWbBo7V9I9VZBHhR5Ddn2x7+XnthmmJ6
++wKrUb1QZ7CeQ365JdVNLrfda55xwVp3o2gIrZtIhZRmhwdM/ueal2C7nMM2PqP3zXIwI+CiJTQ
x4ozI5Glf1zUZDFo8QLjpkRwr/X4kaSLzVCG34ZgRmjwrwzvN38qGLi9AIHayO4twahUY0hrD5IJ
N9u2R3uuKOnFsmKDD44Rmg3FQc7KqbeAWsorRqFuWv+FVMQ9DTVDGxePMnsX3X3WFPCLUr0j+bcw
Ht8j0b1XyUFZ2Sl5gzRwcglZa4b5rTYcQUhMXVLh5D5BaHTnxUAVJaf6M237e7JQvo0QgMvSfZLz
E7tBchrbCUIIMVOJneFRsPm6aJ2rH2rP1H1ejrcJ5Xq6T8j43eSe9mbUVnDrjD5/I1wR8Lg3PgZ4
abhNmOFLGdfCNovUoOW5TTqKyzafjoE6J/cwNR9yOdRdXBV0ScDdiBqnV1QyS8nb3QZs0G+kBvZc
cy/Ufs4+qmztkuHQudAlwKwiPz08SkddxCh5bBpYIDQoqJV+cZW68pEMNiLajkl/OX6bWgLhuVye
ZYu4BQyMKxMATa3s0skqsRo09TnWBupq4hkISBpABbqt8ZjCbET6NdycCKdvYOqYqsccA8uqMvXK
6YmoACXUnGc9QDjRE+p+jpMSWviQ3VUHfk+jGwsz6KncKsrfCsIvYuCs7+uK0UFJEt96uu/6Kryy
3zzOoRmeRotBmEzRIFV8WBVcqVCp8Amba/xyoPzome2/N41zQ/bcv4Tuor7X3peAPtJp/f6J+g4O
a1t3GLOjXHc1QJ0XopGjbeM49lauvTLge6jGi2wE2fhW/WH8LPUs2nux3Z4XNYRDAq5vo9D0f0A+
AoWSF85WHnoT6eyMzGs+ywSAtfgu5bYRLsl8yCmKbtmmwj/7iV44PlVocHZWYOSv6rKA0fF0Ajws
dysHDRiBTyiosRtXBdwmyPAbWzizm8WcTpJxpi0qIJ+0eesnG6rGxBAvdpuPpdaM20wVhBT0bqED
OUBSnnx5KB8UE/heghhCz+b55IC7OkS1O+/B8ILQqOfcLyst+WmzHQznbvxUST9iivFUzMRIT6JQ
HcSDYyfTWa+Gj1gUsEsRBdcB/4b1fw1T0j9lOjGzSkSNcVVkLwwvvsl2n7Z0AtzuXWkS2sdCHZ1j
zJhwX5TkfjczzpLYWR6OUXGfAUsiHUZ25TzFGnvcxWMbLHvrqjkR3Snve11Kj9Oe4X52NXcJKB9+
+Emf1bN9O1Jjkb8C6w9l5Uc+gSurIWfv9RhBPqGgoWmb95J+xr6lYy2UzNUmbpRrSX/8Z9+Xr1Pk
ARmrYuj/JhE3uQ6HKsZzEAdFde+ikJaW4dpXT9eDBwTMB8lR+Q9tKT/i7TrLJzQGR2b56SGdf0G5
Z9z12J79SuS+Lao1bMDkfE3Cud7KKb2rYJ/vjPDRtZx4mbZ8w1RYbafIJah1yvTtekvWtTjYyclk
OpBQ0cfousSc0puN6Ql6rN+QxLOphaOOfPD81MnDcPowIrrEs1ifMgDIWGB75RCayYh5rDlJ62+K
z9evc2+5K0u1IwP5My9xiZIW9HVB+Rx38UPthyeANToyPwoPm7GtCKEKb3nLtJHE7XYvgxUGIyWV
PMyBTXnA+5mVaJeoT6qjY5aXwQ71k1njgxXUrzoD8kQqi3625sW3bdP4O02aF6mRhRMC17JwvFPh
2KC8Ml19wphNzhw20pS19iijXooG4HkXFeoeebHmGwSi+prUDpDcXh1KJyQTsaq53c/LrmkHez/G
xlbWybVJgxpkuYV6iU4ZONx3D9qGbyt5zXSnpzIJkWABrIIrFlozWXkprX+L1y26mHajNS9jC0mn
tRIIOuCzt2RddSeDSj1JU7QhOc3g0qLV7in5i2copHYZLqNfNSKl0SHrThfa6mkYiH0Xh3MQpASA
UezQemiaU5OU5daKbQTy7lsTZ3QRNTR5IrlV6V10E1UQMTBxou82gR5VAAy47+iYS7ewRZTQpsT7
L5yghhmUD3JA0c6HAC41Qtg+MorpoxrQP0IIFn7YEZWkYHSGLdzRYiYza7LBlMKNTY6paeHngRip
bIay17hPsWeu4u4kzv4ySZn6zIZ2z5SGsLoQY3wSjt4eknK3n5Xq56iZ92Ag+QieBlagAPKlrzlk
wxQOpoR8mCi9eihtzWvTdu52nTWuwEUcVhly7qk4g7CZ96ZTPZTRjPmNloTec9Rt0pm8D5tfeGti
DNkN9bRwFaIa8QiV3a63G0crqne3Ca6FxbzIzhaoFALYitk88s0lVT6jvNwni+m8AReaTsGECK43
OQc0VydmNxFtyOS16R3jhH/r0Ap9r2sGoCxLI9rWKvsDGjjkQyHquUV4d89hmP8lcUNTwd9onIIs
VCELqWeLbsDEQsYydFUbCCIDRcdKQ86cLt0Xnjc9o0hDvje+B5YpZm19/YTlJP+agr+QI9rITOa9
JBmqDMSAmSHLt72KVrwe4y7Rqn7j2fz7gouD1c1fyELxCuhkcj7d1s1wzjNTbGCm5lwOVbIv6oXe
fpkj4UUnbSP3gkFdZld2Wd8kcQndqOnbcUMtWhgjcZLj9yjJD8uSuLcGUMxlKDmFZnXsH2YN8wga
YHBsY/IqhywMfHmVWVFobDorrny1tD/wBdo/KeVOirJ8Y1KP2oKA8lNTG+6uEABpJU23VrPcKksl
LMid9FOESHlTO/mvwRz0d8Qn2FUaJqJDSIyc3WQUj0Kgnhcs8Rjyv65KxqFnI0V2xFPbTbd16IlG
tN8Fk7dt8yA6F/HcbxBT7OXqmWf6d2eJ7uXYWm8w1YpDB7B5Kw+TfgRrC37I71zmL17i8nkILIkc
eeLfDIGbm2zmrDg56BMDxLIJTWAwUXehoUg6EImuL6GRX4pRQUoijuKqK3nDpFSCrjN0VcQLCoyL
G4x3u3QQfnnW62yE6ou0paUKu904WfIfCtLvAaAHye83GUkLbne5MTvHVs6l4WZ9+y6ftZO5PEcL
a5fpzL2vFJ2yie0fibGEB9ueK1KyxMx+Lkh4l4UsM3UZXdWB8DkCbyP8DbX9Tk9b0pRNnUZK64y7
MO2co6clyysC2YcRjdN91DM8Krl5dhiO3yrV1SiMxCxvwnF/XGOamW/Epc/ZiuKN1LytPkGUDzhV
DhF9nDGJCJMSJy7yyYoWGwGwioURQcxZipZguHDo0wtaApzeunV1VO8pxNjyHCZLzYTNgNltQReR
Z2lC1sWOvfx7TZ7AOcvQCJND3N4c1XjjmmRs0o3fSfjTHlWE1h+5rE1cMhgA+I4x38HUqOo7iIN+
J7UL8EvCvdEV4zYuK/cWUD9DQBqSi0O+VtIyCJf3hUoJztYC9DUcMVE7BI5tisx4NuCh/9U7FzUa
4U4AUzkHcf09F5TEEbWlNZyZyw1Q+O6uM7LPNXSds3tRtg5t2v0qWWyalhvjkJzSFjK2eBKqJWOT
eXymjjOpoE0SFHvnnk7wtrvau5e4CrdKNFFsV4z4LjjtGDCwIfBbSS1S3JqW5TJty4zMHulCgj7W
Ab5xrwBJRewxXiWpEawbZgyy/6doeX42bTXyHUVd3rU2IxRSuan9k2sP5bmmy3EvZ6T3QDI2iV6M
7/IZijMkMhNAolTT4uvYTC+rTkZJ1Pxa5BEGG9VNnhSlOISdMbC+FumTmPOoiyD5zI5d7zNMQJtB
yVFVVtvGKsYfbhkR/BEIFno7ccG500uyYF4KjNDe0KZLD3E9B6/AAXbrqDJAcT4Mt7TW+k+WUuXA
GCeD/eveWWVRdY9FdYS8wdgyDE+yhG1VGkUB9/pDPHsXsL86E0PGVEZBY5DCUaGsbXAIjIS9Sx/q
BNyU+kVfmWFQsV8HvRP6Z+1ZTyngRR6cCjETnYo3dGzbAfxVPUmmvRO/0jhMd2aJqarvqldivI2/
FXpf/FcQoZYxYFZS81khZdzXXbP6rCIn27mwi0+yyc/NB5KJBQHH6ShFTat+sYkY3uZyMsMSMLHl
DZ8DO/wyCToYlORm04CHHcHKnFqbDCKl1jW/QkIlEWaziBAzTLtFO6Bv27kJttVQIG/vncdasZSA
5RRyQlKkyDfX/ewT/smhmWM4lXQllx4wAzfU2I9zdlcOzsHXmTqSkm75RmfIwlNEoodoul4Dz4n9
Vsnncy0s/6ImOKvt/M2qbNxzpFvI1sDYOe1T1rLhGVoT6ryohN2kLO4wircQwehFW7F+UZylQpCJ
GjshgZFrcXntbLN5KhiJbQnCXXb1QAetrD4tC+1SrmvmNu667Nlq3zBqgvWo2xk3GEMJT2/eFcZu
h4YknNQdkIAPxdWZ1eAckYLm66bbcGYAGZeGjcLN2vUwWR4JmSbPK7qiCL1dHyQIi1pt1wv4vVgW
oqGkiJ3dz3h2W0S12rhVhjxE791c6Ewot6zou0fpoKSzh/CK/0Q9DMv8k5aKmmEZEFOh1TQhCr60
K/LzlBrB09g0Z9fYMGvKUx+BZ9t3+rc6rr/0goBVD+OltTTntQ4q1Mr2cZwrhvFiTJ9p2SHAUbhp
jaG+pm5TXZiYunviDdRdB40HecLUXoN+7DaDsKNqcKHBdW21uUg+NFv74jF++tFPHhIO8IFFZl1j
0cUJxYM7k9ioFPq2jNDQVm5rPjURP3VJw69QiezDutphtu8O9Qi5gDZEJiiMyYMCIO9b9ZijT8BT
TnPXyWPj3STowUcxfh0Efc+paDTKM88xPhaneAncrIZ8LvoYmC3pqOcVBAPhEAsb1TrHjnJPtXfa
GM6zBE2MKhaVNqcempSmPdBNRE4nx+RqDvV6KDZktKSHVGhSkl8OTvH9NGAJXn+EHROpNS0FLVSR
KDwUZn9Mg+YvCRgbaAhDYy2mXTUaNSLNASiZXSF9E4y6Oo5UuErGEX1g86LApt0pVTujAQK6u/Kq
ygyZep1dsNb3x7ABSOKZzQdydCR1GO9BbvZ0GuqRm5ZppsfW8r6Eff5L2s403SCZwS0tGlAeLf4Q
EWmkP+qAaGVHQaHOpKoHKooOzrVI0wiqtLhlmvuhK/Z3qa5scndfo/6rEcOdaiYhtJot70muE6hl
uy0KtZzJSkH7GM0Ia2nxZpgkUSc1w2mxeVwQZ6xcxcwOK/pt8KI6BfcF+hFphR1HETmXIyhquu4b
rD6S/0i7X3FHqE4YOWBhzY2JKaTYgooHTYk2Ntfil8B0/OwWtprzzVG4g/ZpgwwQT7uv40g1/Cxk
4VJ1eLB1ZMx/NZ32sfDbFQpGNG2Pi2a5ra1ox3LDB6dI/ptxzrzcFZgc87uK3JTNjDCk6q2zCYk4
vOlNzSTX6K9qrB1qnD4d0kQ9ZszVepuIanGa/9KsyfD/+Y//+b//14/p38JfJfS+OSyLfxQ9IL+4
6Np//6dh/fMf1fry6ee//xOZtuvqludYpoNzRzM1gz//8e0RFyF/W/sfmVLPWkTlvfVYNEVPF4cl
9g7dnI/yXq5my0+yds0TiTFnqwjIcYuV5dCjiUd0NQ2+YwbFPbaS7+vOIm7xMLvEXWzrkjz4EWgH
ta7nkUgh3/AEZXDMMbYQxm1spVYyd3DNDe4XL0TdN5O8jgL4X7gOlrPmOQDKM2//P29c/X+8ccf2
uOvolua5mv4f3zhwL8NwBjZ/id38km/VSvTXvHSXa51h72ksDAdOFYwXq3kzHfpPaba3DQIcS5vv
e0jV5TKI15qqyfd6NGUveUh2QTKGe7xlJKTF0REqZf/kabF9dhi3UUClzpchnl7MgC19FR50mt0R
HICwOfz3b890/8vb8wiAQ4RM4JfqqP/57cUL0R71mHfUNASThFE2vdRh+C5HMq4FJX3ZR0m0HKpK
Sz9UE/cNuTYvdpE9Gjk71fOLOTA0JtoA77ceX3Kjzja13nz+oQR6A+mHntFsZfBNFptvtO1ZUhDu
Sx8sDez4bFCKGGqT/obPEp8MA0Rk7BAkOt1qJX2V1inQB0PZJR9dH+6crlo+vCa41RnhHlUDVzcQ
tWUlAgXHingoxURD999/YrbzXz8xmNcmH5VuEN/lav/xhKBys1gSlgEDskALRFUP3AsNhD835vCQ
D8qkKX6DyPT/MHZmy81jWXZ+lY66RxnzENHdFxg4UyRFUaJ0g6D0S5jnGU/vD6rqtrPscPgmM5Ua
KIHAOWfvvda3Nr8fwhaYz7n8OszbX/ovepToulBO2BlaguxHwoobImkbMXz6/cdg1SpuMzFzVUWo
DsXIRN7MDItkH1UHZLv8Q7N6G85zDqap9i//6NgjCJ3/4ddjh8qcOqm6ldS0ltfI6gCUKEztJMJ3
VVRxZDOGqj8SsToCV9rnhdo8oSIv36TiyRDn7FWfz2SxDOcuX/6+hag4VwMHNqkr9nlJOOC4LK8y
/VNXqEkJ/3WSNEEId3eugTIsOhNMAauQuvkwJU2DZyUZYSM3G6kttv/vN+X3ov91eeKtUOCnKaaF
i19fbvP/bXkK4C2iq1gIBbNG9Hti9Bu/l+RNS2xs000v4xBacKip9rJXyjEmGRSDl9mQN2api+cw
ge+cQh/jcoevqjgHW1UwmR1YRbMWa33wOmykTmswb7YMg0zWcBieK3JyIr83z78fcarKtr0IOV8J
XxmHKfhjC/X4+1+0yURnTDpMKqFZHQaq55aALJoa8uoXS9FIiLiTcDLdcUCEo9sxUzX3t9ffR3W2
t7B0JmVYPOfsZEU5yucGnJlmRoM3KIp8VKBubQOpcPsaKxU1WcUgfdj+9krHFrdG2Uv7X5WLMZm6
M1vtw5rl5tloP3qmne5IVshTAESBTmVOpMuICAWawbw1ExAniHhPXSm+/v44TUlbe2IXCiyr2KIn
rc4i+Zqvv+/o//jLjtP87kBfRTlhuQ7bf/nwP18INyyyf1++57+/5q/f8Z/H6KsumuKn/dev+ss3
8YP/+cLuo3385QMPqCipAN03atPvpkvb/9oUl6/8//3kv33//pSXqfz+j799oSJvl58WREX+t39+
atlEZZG95b833eXn//OTT4+M78N88cijx//xHd+PpuWbrb8btGcVS9KI7xO5yf72b8P372fEv8vs
z6ppaZYCscLU//ZvJG614X/8TTX5lKbphmFYHKhEiU9Bovv9lPJ3XTZkWDqSqfCNhva3//rL/3kc
+Me78X8/HkjgSf56QjBkVVZVTQQjoFPp81r/ckIIm3EAN4WTIaHod2EgxxuGDade9LVtVWWHLJE8
C9W1A7kusommBmKlH/0ZhJIy9RVAFhlkGlOLxkxQwc/hvusyiOpy9i7H2rwaENYB+qiaVe2rOvpQ
6hpm/G8VQRqvEbLHbT6+NVDiSecCYpAlG1UljiqUF04lBO5cE705+JpkDXv2mC6VaLqz0Og7c4GI
uQE1p4sgIKqkMaCdhMegAm9pGRgt0gl0wsC0JiOAdvTlyBlU7ZTJ6XPGHPuI8Mmd5V6EPwOj7BcF
nw291+q91/Pe4B/0najvHFgULMoUmivEYFRfRbTzRUAVKI6vEzFRLA4GDeEA3ufcbMqxoRCtW7AH
jfgcAE6PwwBeiU6EdGcs50r/ao3SW4qfGRBqbdrBaFqekvQkJMMOtgODKIgOAIo+K8POAu+AFl5b
GxlfMCcEP1lm+hkMY3spgRLnlRW7oRE/S3lEkN4wewP5A7gRVE9RsKqFeu0Rg4cKaxVBL/GNJjlI
UVU5Q4RFY+lEscQg8TbfYDUjYNIjWqEwynxsOU4IMVb8XUp2oax2h6lIz1JkKl4/wfDT86cxrD+l
iJsnhXWzAuZz7WoVHj4DAk+beqJHf7SC5SZUugvyIVKEOHhGrPQL2pizteroQ7AT57Gh5T/N6HU+
x6QNIM7SrLes7wQGoa0xo/EK430sFSKc5FRxFY1JQl01Tooqy55K8V4RbLeJaCDkgK0dfKPNqpUx
s4ijsg30QXUGkXBWGV48EjFlK+o9h27FClbwAgizCDfEm5B/IJprStlHoJo6a2WTbMAvOwmY7Gnp
dFKG2X7Gic70DUjt3R+5SzQ3VlvKPWBkRjjNB0U6CKVEk4OKEKcmPA4FraW/oLKaKqawSdr3wfeb
zdybz0NGKeJTasspsvCmFe9dhO+zj/rAFmRDwQzJ8B/acDDKNHtExlmmilFEJ26A+DOuU4khSUUv
MPXZLuhlNP5QECIfG15fIlLtQmndYQb3hmnB4KA9pXmJ4Qu72Wqu0G4pSyRmVaFU4DBnixPdPoOi
zk6FkDQ6SIdwpO9y11FhdjS1huoTTV6+jqHK2JClHz3BpYkAPtdq8JbJELrNkYxuK5nvZkdaMVUl
K0OtvImNwjpi3JI5lLdD0d5KrmwoZHCAy97w/DTCKlR9+OVdkMb3QTR5oIpTDrHAkSY0KmkO3jaq
YGemkeRe8hHdu/CS0jlx0nsla8J+aHS7S0p1wxArwkR/ITwHz4ACg2AsSPlqgB9xY09jzKDXGp5q
shBW9QI9KQTpUJuPJkaLD+g/pIwj2KFPFSKy01uDh6pLZrefy3mbdJxOJcVfFan8UTYxbziFf4tD
Sh5da8zjfYRJPoZ9g6q4RxePECUvSkeslRcgoETULRporQKIpakn3P/niZV5EwtjvypRsoNvYM0b
e9WBYeZYhbGo5RDlKL2+mSidDAWiRGNoX8Fs8kbnBTTXYLgMvTDauR+uymgqaasiS+UcFdpWC1wJ
GdKzlMz9JiWf1Cav4jWSeXYk1QohvFTUw8nEwaZ6QGEdEZhOL1lC4TS0HMrxhajuIEV7xpgkOpJg
3Wkz0xuzaV2h69xy8CPYmkK2Ghi/llSXeFeAyfTqBJiEW4qZf3eoxK9cN2DdK3NqZ8QLq76GezrV
0HlmL/PcK+e8S+/YuDDngmSUzPCPXpeGo1th5/gBChKLECQpJKtSzmlm+qaAwJwGbytH3aUpJfmJ
KBu3bmgwmENmeWqEnqyYFOT8w8TgPSPVaJSywovJZAgbMs7QgNrhhJLMVLLMmzIuIKD/aJkKT3SS
xWsYGW9Qm8QD9lvx0ArGRTQ0aWPJYAiEqvnUanzViemPTtl3AFsghwe+PpCJm5IRN0t3pU3UtREW
sMqD+gAhJ0iRXGkzMP8WE3/SqZXTR/xOrcagmIjMaaeCY9kwcpEcU7CaYwI5k2YScb1AGTrUdZD5
2IDFOrgBgcteqhyFjyCUa9+0UMDHyNaSJCB+L5OxAXJXtxlbjxIk5oFDIe4kpThKM9Vt7Vu2aKnG
EwwRAmqmJU5kHHgu56sBlH1jqWik+gY+fBzsUoka1hhDIMSRsqrTi1QTF522E8Z84ghdRFJLe7SC
dNIIZxkYr2Aqx6jXyUid1fchCj7EYip3cRRaa7hAeqZ4TF+bm2LWB/wD0ROqcTcVnyo9Lx+q8lKA
n8DyJMMr1Vjtcc9gIq2wPzLBDzfxvJKrylypEBlu6pwdRKeIERbYIjbiVN3mZOjuRv3LD0F2k5BW
4QZN6hVe83Y71DA5/TIOn1uec7K4ZI+B9rRtMfKvaqPKn2GeFE4h6+PHoizoxsALqrl/BMaoOsRM
JEe581NbkaphbQFXcrF+dPei1i7wybAGi6pEyIP11OdB/JaH3mT6nZdHEQMzVYkZ/qLqkAjbWGQc
JoqBYK7uDTO3qJuh1oZI2BCfhudKZDqmV/lpLFvS1VoN9t/yYZOJXCnBEJxfrHq7kAhklhu3R8fv
UjsD5fWV0vtfxs9hmII1u/47wa89YEF8M7//pRaKJ2oKb59YSz4tZ66V6ctEqecBQ2rj83fImLQi
Vm8RtS+T5pdIrkcnF0Lgm7riFkoM89Zo2CksBT9KqvChAOzfo+f4kINwVwwyswRyIejgUXWu0jDC
t5E5YiSTqBksZNgse+dc6V8qedcwNyfctDnNGBW3ABwnRplPPVP4jUZIoi12OLpaQAc6YDhb6SzA
RAUQxF6IyW6BqVku3k8ivKJtNVtr2UqpnRXrrUKaF7bGOlb9baBO0k4gVafyiyu6AeLaCQAR0lvG
qrUAYRjXyzK+IcK8VKm0y9gabNnQ7iZ5n/4yRdbU/r3SwRnqZ7kqEEAgeiPx3E98H2EB0/hE018Q
xKPSpd7KOfZ7cXyytI+RjgCSb+hG+SHrJzfPUKTMbjKq9gxXHZ+wI7Gag1BySjnBZ1aw8CVYNbBV
CL0k2qPUuoZSoHJXIOlZbUff3qzewhw2JVlm32KTMCOo5o2Vye0qUyC/6lGykoyXIX+EkNYHMzh2
0tjaKkz9HrPpZKY7DnKgEg2nhLKZgcZOuwHHo7muqmajsba3vYFI3V/Xwr1DndVYFsYVrF+JsGpK
zcmECgLGOHHQbI+GANBqSgD2EMWOhb4/8yj2DnLx0YY1hXGoyOFicBiewy/CiumfJA75IxypJWdq
U1eKLHsQiNgKCcepPqssYA7du6V1Hoi4mODJqrTWdUSDItO3aECss8uEYCPBY6Tl4y0Lp5rLnj2A
3c+hcVDrOrDQXJUMdSL4bAlof8LYivXIpWVnl7jQmxqlm57Y+gJ7zeYOjAhtv8gCOSS3NNr75ksb
vyjsbW0kRIBT+8xJA7I23Wjc8NFZzx5pTOHOeayOuQOHyiHI0S5H/uAI31HAHF7uj6lOmoU0kpM9
w3/JPvB4Zxb1hs9cyhvEbi3p7alFmbZuihu9HAbugMvF4jblpMC1tjFD3lFkr9fIYhdgy08LpNKG
06jFRBfCF6q4ksC0VfRcIkKMuFzsorgx68b1DetVH+OPJFYucRoJntjqAVJsu9G7GfIrTsusSjif
4+ZnIrDjTZRWPSBIlTOg+FXxEjVtLrWrtp38pwXCp6l4qSc3aS1bkzsSfUjTroifFgjeJJ8twLvf
FSO67cqdFtpf0LsoIh0cMHElrQGxrHVtWJSK4OlJEqmR1drEgDNv9TcKuKFfbUHARknJOO4kigbY
lYIjdWCH8H7aMOZoFhXMcYVwoDMyjV5icraqEiyfLU6v8K3urKuszhejZmhRtMRBt5wkKvMYvVRx
eNKMRrQrHcwc6+u21yXcKEhR1AWyVTXyNaRQJDfesGMNy+tcflp+iLqJYReFKEpzjP/xKZJXEh1i
N0Sy7bBbDk6rlxdxmD7AyhGKrqYIkbJnATGhAyb5FawYZSqnY3hFWY+ANGR+bjOkJOUwOOkBdEYj
6U4phm9wmvupkx+xVh+Ncb6TtRWwnzhAp0Kvq+R7jdfi3un6siLMtkJANuO1fqR0SD/KSrzLAiIz
oH2Qa90W8sYYq8whUaYwPI7gyFriaaEe5iWJDIB14APHEAWIFPeqwpjJE/qh2ONm4zHELyWvU1/5
8utKXxd58Kdu9DVQWItad2QkYLF9kRfuWm2CL6r2b0FkzXtLLz/brGm3Y5j9hJXwmCdpdGhz4QYb
RS+WFLC+gkZ2i5+ymOjFQUbxtY2m/HXExr6zytFNpMWXDxt8SsD6y2hlYGjq4oYSHV2gHNZI/jV5
E3HOO+us8HJ/ZtBh00zDHg3I0quyJCcJ2ACnhrsXzwBov8TJUpOY6lE3bI6QdD/05FkPatdoR1pw
vnpJouSSGSwzlVGscrRoKz+XKTjSwAuxenNEfFIlCRxD2g5kFjPb09WTNKCYpdEsrOKYyaePisrh
HDIRecZICKuq2+PqJwbnFPJQtvEd+5+TE9hJUxHEfUDecc2zBQkQM5WDnORoQnAuQ6KXtjJpmAS5
2BFPg/QIWySekJnXbDAzn7fK60hNPpBtFoSRU6qnJLgW5TMxfbWer4SE0jX6buCCTH+C8WIxUe3O
07iDwtfn2+pWjAxBmYmulkmwrl+XkfUYfNTzD9RBzP/waTKDXnkAe566QtgTumWXOu6fgBhztsto
eI/1nVifhPaRTieYnnZIR6YoXuJuogredIXDnxiSJ5V9FDobYbcxhaeVHNz7+S3stq3gWuldiF5o
T1Dz59xTLcaUib36Gf0gfj7aDVTl8PAo5L9DDbg3VWjA85QXL0HylvnXjvl8zaBZGZpHYN3RniFj
N6PXxP9BGb4IjQb5baB3Y+gdOL/E4VGxq2BbD+uK8JFpRZIVc7JPn5fNud5F9aaNO2G4lLFXqgxM
PatFb7kZwruav6XG83EMII06kUre2lbxOwQRlo0x0y6H1+WYEsYr7UDmrWFsQhggIWNPEwSO/4Ti
VAv2GZJScXhOk8wO4nuEmrBXfMo6ZmrDSmTeqB4bgTWUPX0T+/s5fomS1zgb7A613UosZ1tgwtor
jyxAOtlg1xp+lmwoQmhrawsrW6oatwJSZPmPikhmZcX2Plak7O4ahHAm8huhjLwadbe00rCMiJpl
C90ZeEJH/2Uty7uOFLTuUZNTVEhkkUgX03pKqldUxXRfkP2b+yA6quPDBCjf/onkUwuS4tf9JK8s
JnutU7PE5Pu+S211pJIo8dwPjxaj0GB9IsC3ZfwRA8AyujjxbaSptDzM76H03JiSjQDZMSOEIdOF
6VDOyYi+iDOlr1ryngYHP/30o3PGGYl2M4qFT7Ib8nztKwdz3s/yveSm7fWnqdzm5l5CzxnMK3Jz
kBPphqcmT8QhSP7FTxAGY9iaiZfLnURzWB1pFynCOWi0bYmDHdH6KO8EgLX5qmEKyBssO2K1H/s7
slzWT711i9hWjj7rbbbuqB1m444dP+bYSwh48K3R5hGxOkyTnelYM/dlvkqDvaX+kdQ/sdAu9SwC
FJIvocZDs1hFAjr1ndH/yZInuey2QWfCOkvdur4ykYBYkTpaeGKpGITncvjRTZ/IavQe3akJrpTm
FcyzekQWZFwYSNs+Bni18R29+uiVrdySjrtT0EMJg/mUZRwAtYcY7UYZabYAyRkPcmlB99n2ZB8h
4iSdRWdhPPsGGrmuWgWFtFb7G1+TBSdpGRDhn/LY2S0pYON/7aItW7Y/0IpkJ9Micsn5G60K5REH
q158GoIXK7sJxjOvIQJwM7YpCOhSI7YbmyEtBDP/Aq0hIanKLgVH9tE8G8Vzo9yUVrU7jtsm2mlE
AyjsNlX5ZllAtTYBwBDi4MC1+q+N8BOO3wiuBdkVGq8Z6AAAvTj74ZugPOfq828Z2KH4/Wms88Q5
Mzpr/aUuD6N1KIyTJbyCj8j678q4SOq57bYTSSUKLl+M+U4XXtKGY6p/SyuEhzuBvvXe0G/JdErS
Da83ADyBxuXDqGUkGnCc13flfA+Syyw/+dnTEO/ooA75Xqb+KzNCPDKWsIM4vOsB2xyh8fyIRy+X
DIAqu9XW8NgBJI34UqU1C2CEZYmXxrxOuG9lK2Zo47aU/KNV871bbXrq8r2QrAz1uYYsbpJx3Kao
MR5ddc70JVqJEucCR0iztfZoQZWwjlZ5zIgerAh3wjN6EbvnFIEnaLcUoM4tzw79cBai95YRR/wV
LyqL/qIq56m8vGn0hgLWYZIkYBHJjzJ47/oLCw04ytR86uN7Fu3n6blS35ryIKCdx9/bOQxX4/Cm
k1jFJtbTmsq+jQCs1pU1BhFhJh+lcN+SFlwSVag4vcZqz/IaWBzybAuetbmflxF2cM252k31p8Jn
yYJsuSExhaX4ZnafcAdAcX8TwZ3yUEe5LUzXNMcX6vraU1ZQ+6zhxNLbSNQdkIE2WNOjcOaWOcV2
ip/k5DOXmPa4/PZWfQ28SntSk3OWvU79YlHCl7ryuxPxZ4SEpV6mx24+fQ/BWxec1PyaSVsZ0ahO
/aPKa9qWRulS+HEZsxDQDq2OfI75NxKY6N0sViqrw1oMHISbZfSsRAdJebbkxlaEj6i/1RyahZjO
9/jWJbsME2H1VY23uXlJozVqyCam6kmW5pI9aJodwHXBYbIppz8JjNH8Sw1eouytDTvidDlkW4D3
qyeeEdrwMGT9xp3GlYXkfiFxjoktJUc2ZZLNuX/cJSUtaGk44r/da8lBqbdldJOo8XPrgf5sblzI
cEm4w67D/sWVacm2yq68K/MwAePYqOHO7I8A7/LSy6KvQeLMQ9/Omj7bEmkm+zP75lTdkGgmw8nk
NM6fxFswF97UX9MMSE27bIpZQFzGzk+30/CZseVw/xZ39r5YZBHX15ZPNbaZhDdN+ZaCtSXsRnBX
tWdIDpuq0f5oVKxS+9QmLyNz9Ti/z/u6uXbWK0qQouRxHBpguWtfOvHQBdlGMTHpbYvp0ZubVAaX
bSfmqps/fc6ZwldqngzrqOp7XlSo15Zoc4dr05dE4d/CTF/7uRcKp6BkG2NELPBDr6m/pqPGiV1O
n7hfFdp+9WqkGzKl0GJ3Yo/azEutzxlujXaIl4fbWOco37TjwMEk7fgfPZxBmzPVEI02VgY7ya+c
NxTxcyDfu1oP3BDi2pT5ZQGA9ohFquiG9TFwGVVzlNzwoUx8AKImCtVDEND2N58Cg0c9cWJmKdwN
HKxVEI/9sUY8rFyFTHd0WrJ1qnvSxOw9Z7oUEsJWHqz4RCwc5tzlkTHwnxn9uVEJphEcud+SDMPO
LJoPMpQYZ10N/0BpnoB85eA8AKUjNNKujMXhSUJu9tULt6Hh9isvWbjKpRXRx/bQEEwF/2X0SD9T
6fJI60E8wnWg6HwDfdfztgRUa+WG3S/uz13JbAj/qIFrXveaBq71jXBQvfkS003bEuvn6Zh8anKi
nWm64DkURbad6FszjulApIW+ZjjIXaz4LyluyMGhvk1FxGacQ9gQBUR9zc8croJxDTQNrS10Sta1
wiNoDYiC0tz7+MZSnJDVxCwRxUtnuDyy8uCq0prOSB64RbDFa7bpOL/RROuOIkc6kDUy5LitjxfT
fGK2aDSbmltcfG4yQtp6HAmiC36LhnNmm2t+Vl4diWB1aUxVObmqx1BYp/rJSC/BAExvs/AeIEz6
1U3Ij914HJP32jCg523EftP0BPpQVsRnLOHxKq3cetqLO3MdY/9KWeivpfaZRW96/UxcnUgGZ+gV
oqeYO7ww/CI6kYzG3tCeZ04KMi3ta0lRWOwKMufM/qUTkBhiyoKsTg0y06yK4/chOcfNtZCRUt2o
zGAv7nvBTaF+dWuV5wA7DOI649Fkeyk7JOEqYi4pZ9ucAFQg2Xj6oSukAyGXVPTDfBrHtyy9yt1D
U77C8qNlKpiQDkwKOgBDIzzX+gElC145+UeZr7H+ugCUZEgVDck4wHFp4KkvenUeo+c0vQG8BC5Z
EGqv2ZUdKjj91lZ8MNvnaD716nccuRUugGo39Z4uXVWgu/E16o7mtt748RpVtGsWDjRyygt3Co/t
wdf3ifJeCrs5PvjikYhXf17Xw3kefppBZN7ESh1DkxMdOl8j4ZGcu6DdRA8SYEZbofR+lWDrGnYb
rcrxldJNJm4635UVPcaIzjSAVjolqS2GryP/GpC1apFD0eSo4h3+NF/h0uxhPLjV4204PwEvLSjP
IrxIjGOttzY+WMTuGFhTTubQ2wxH3Ey6W+V2sO5jRlgUJ55NigpOJct0/DJYISPhtYV4D5/MsED2
rrnPobHV+amK74FwaEGzd8mPYmH0OBNo1HfY1rkJndHaKPopWLrzwcTbSOotnh+Nvys4RAr1FLTy
VUpIaXfw6QvPH53BNWL1zK2bIp5N6Rhxy5Tb5fzVKGvV2FOq0NefTx2Y7Yl9HaO/64NmyVyT3HB9
BaMJWwNHd5wyzEJAFowA1WoKKVnlEOnVMIPj7q0TXiOJqEhytYoQfIf/nVEJ1PELFzwbXuSAx3AP
0kh2YMqCpBmojMvv0adiBt+Wot2XX+SQyJeXoVjDf1KJ81D3CfGML6CCicq+80g26dMiggz0JzJG
0N07VbRL26sZ/GQMeBDy2PLwPtE8joczWMMuZWTWIMiVQXmAZOli+kfFcxIS7JWeknzHuD3Y09ol
DhFr+Hsb+s6HFt0mSmPw8JZT4Spq95V5SMm0iPizFPYONGYs7zQuWniKd9Z/OtjrT8Lc2Wi9ximI
VI+3bNkOYXOh+sfXRSeGwjLIu7mCqbSpg3NYHHmz1GAzT+4cvgg5g1awANk3NgWH+45mwSl0Ka/J
+PUEj8AA1SlSzsQkKrI5O58NDdEeoWITv5XGRvF3+nKibTapdcsaCP5kXShL3kX1rWevnEeK4rnU
jmK0b4U7fo6WoftxaVzvYvHZyCybXrTLOYdC1ZnmSzZwBA9/RDaBsagJ8MsPVk/fVoe9eGAXHc33
GatyA/f9ZilbwSPahZGqmJwrgys52xPn05XoidVXQI+JwYajwrxO+kffVUyhacbT4mzHt9w/khWl
YRFovbCje0T1FZ+z7j3oJy8T/sBwRHAbuyTHMchbbh3S3Qdjn+JjSOXzUgFhyYbUYkfWvQQoXQyG
nZAdYYF92Cnxu5iezcGTh0/N/yS5lCZw7qLNshtVWCONs9P42cg/5Oqpdz9lxliaR4U83omx0YS1
oZMKd5CKm0xjpXnH5G3eROEggpPz1xyhOYmWKn7ml1nyiuJRk6xZPGK4+PoJ0IsNIYDcqSi4BJwx
SnAhvAC0lB33lUACTLhp9Z3cXyASx82PYlxFWso9chmT6aoBmbnM93P4VkSv0vBn4q1o2IGxjYaB
l9SPRkb1uK5HLsVGkl7N+X2mAcYpwpVwThnZu2BsreoSpG8l9wF4T/roLsAt7fcAzXiQVpiV7zTh
vvTFVHWCLFp4IYSZeoYUOb3wdEhAhVA8zwpPPY/IMon6A/OThshOKl/aecXDE3KIMc4pqexReJ2M
N8HaFvanX6+gJpnGixa9RukxIe5EPbK+pcpr2FyMDPcg1f5e0zdmRc2DD+590unndm7N+imRoDPQ
ppOv+LdtX7yIGt7NzSx/TilpnKx5Kt0beXRYRzlE+icwsTZ+OZYsQiTwwTR23g4sRWcmuzJ7gORQ
N5TyzVA/wDxsuKTiuCvLncaJA1ztjNFjE6Ffzc2NAvw9faO5BndJmg91uSuFPVZhr2V40ZN/U7i6
jCEBGpcjfdE7GVdN6jYoojpvKHaBmDqYBGP00AzxOVay0msvSn0cfPr9Jb8txgxQT8Kq+hHjXY3E
kbF8tTbSz174noaYPs9zkARsE0iaYpF0i1ss0P0hnI1NpXxSgjVSU46vtIJiiO1Tva4bWtAM6gyC
64dVJZ98eW1o343yLmbXvD6m8a2YAIiyP7r68FUnn62felF4on7UeRRqcgrd8UCDULzF1YZjqWBt
mumS+5ch2zThPZ32gY4m+mGVvV2S1jqsTuZ49NMny3+JNAZNGADuy3O/xGuwVB0ptJsfXScdCrMs
qXT7juStPD+MtdcrThysU1lyUwY6TK5lrK51t5P6NX05kR6k7+b5hlplNlZFt/WLi6nfCnEfrBvV
FZ4rRu3NhxLDOkvVFfpWW7D5u7gHLZIK9lV41AIsLEZvB8p7nt5EshjcTN2r08silUIebUvLIg6L
zlhAuTtxONJwYkS0z1lHkvyNG5tAAf7Qjhpv06c3gr6s5MPobL3aN8rp51U032O2FmXpibZnQMxj
vakplInCQvyhQNVt1ddqUlZC6uPKpis5f6QEVRn4ZyUMY+e2osnYXwffi6lk8dS4jXUYx9cwZr6Q
QSVCBx98d4jAMLRoisKvzIvwoA4J4wjlZCxBZvY51DhUTyyF7VXmnFKbz+N8nVfYtKuvwREdrOa6
168Gyx1sTkiEERkhmH3DcKaGLZyxiiyZtsAkbFT+FAoNiC2wCkU9VPoKVaJZ3lJOYX7lIwMW6MMA
m7bp8TJUiDzTbaiRmxgJC4e1RFmLTkMu1arx8A1UF0P+Q/g5KVaQOjr6AaiI+pd0ebgZLbQj42v9
0E0cilatdC6nayB6g/dZiRvf4lRR0tnvamRw1P7ySiE0J94Mim4zEHXq/NxR94ufwvDaZ8d0aQLo
KWK4F4JLypD71GFWTAqsyYajsUt3nL4yRxs/ohG9YcnYIX6znMat5dPy5yRUICS/oerI9CcJJBgd
RFc09o10bJYNnbwM2X/Dh1MRZ2AWMWziXfPo62PZ3blUek8fX92Br0Jc+JyWd0vdMBOz+46nw8Hw
tlK6b6T7djbd1ZCcQU+gDOLlsV6Wta0P+0H9MwvXrj6Z2kNLvGj6DkKT5s4fdSXbc/ecWZ+Z8DBq
YMs1tYbDOzZtCQtq9+pW71NX5opa9K+ptqGgbAdPsgWftnVP50v9kcZrgkeU9q1lbjljTfKFywCE
jNSyijK932hLL196CNwSeQo+p7ySLpElXu5Wa/ARIMxWMRVIvZnHFZlPRXPo4i1vmRE9B9VTIx/F
4M4QYMCRkzy15S6XIMLtA2qDHk5QvsoAfVdUqxt/y4mRgp2NUWQ3CZLtGEO0JlxTUZFTTdcx+Ax8
BtUV81vhSe1Trt8tBPqJsYas2c5paElX2blHfEa4dwKJUxAmm7G5HQVo1Tmm6/2t8nASxLtwXRB+
sSvXA7KX9WBdlOlFtQxbq+EbSs8izYs0+iNntP+gTTYHunul/IQslg7I3C3yrnf1gaVAXrPfK86S
oFe4gMoZUDMzjfdqTA2+8YWDqd2tDt9p9Rq/qOU5nN6W1adPbnKxV9eDJ2bryLinrOJjYtoLv1ZA
gVvXL+OKbnh1KV2VbtXacNmj6Niu4E9MO92HIA9cWTbe9fGkGHgxOZZrph1zRkWtRvAddbodQzyR
vfpkyV5ebpOEHvtzMb6owo//P1k6r93IlWsNPxEB5nBLsnNQB8W+IVrSiDlnPr2/2ucANmBs2zNS
N1m11h+1exC8a/ORoESzRyr5N3cnpfwx44emzAAHwCgfWfYXmFCG53+EJzsXIAcAOGL42CmZMcIJ
jIpIyu9C47Ab/iEDdSMvRg68gc7gJy9X6iZOrg4IS5TTYktUWBHpblv8gRwx60v6yyijuXOJnlv2
pKO5cXzqVxJqiYsMP6dsOvksAQsZdAaB6xTjyvRCSNCJVbkIfsL2nzy91fLLrF2nXMJiTFcMt7vh
ljBbF8P8JgQAzvAAwOGN47GB3yToBdGC4wOPAt15jk88X/5VSqd5/tCzdUZDT2PDslR/TUWqGQmZ
xWdT3Izpc2legm5tI0PQlF8VsZNUb4GECw72pNu1+mtNTn1UXmVkghG0jyIJE2yz4WT0O8A/L0JT
ChBw1MsLNzIOa9ahF5sReRdtqjGnf0unsTR2B4eRvjjF5bYPDlN5yoRAo0U7EeKCq+52/x6uyWyt
V7kfr8df5x/dmfRacF4CwSZQCf1nkfkU2hCTKtPrrf3IEkG+nUYm60XNV5yi/ZO6ZNSZdAWrgZs2
5apshb2YfhnpW+k/O+vGxNuwjEQrrC8soSAaN4kQZ2Wt2O8mW702MEoZG40vsKuOKf50T4bXJkPL
5wVRzF3dfgbVKxkO5YX8NJHorpQFE4YAjAkfGtutFPyLjVMY7xDG80QoyE77A5pfN7cuDipmntTh
zlE7cWUpzovNSxtsoWZA2i8UOguHq024sb4qGl/hr8/uFSx8Cxmnf0EBIb0h7YNzrNRdi24AEc23
q6QjGTHu4LKvdKdC25kEKfuOF6oYbFXXJhoCej7gLGFsmCTiE+T75OPsR5mL5mwT7fJiB56yac1T
3x4iViaNGr1voTSTUS31osJNAQydyBcRXk6OHUJeCmYZfnAF9GQU2C+cX2TELh5PpMy9b1Fc1LHr
hlw1VK8AEQ5Eijf7ulhWqtyz+LzmyqNN6Sz3EQOmW8X6zvR/wXhLq2Olb/TyUVnyWp/OPaGJ8bF2
TiPB1OVNACZy7uy6nNU6IYuqfmvyz7wQAM66adYDy1L+0Vu/vfVTDd8ykUcEofmhV0r71re5sX0+
RVAcX1oRcYTi3rf9Pu2YNCwO04Htto9/9Og976+3jyG56jgS0o3iU3E2+QtLnpnuM+okcoM4F0bp
DgzWvmOOdyFtWXryK7eCDbxXcNt1lL1pWuxNEBa59JPC8qLO4sB1uhVGJtegepiroCHX2bG6FVgP
gR/oojcIW6GNkCNw/tLoJL4hyw8C1Ytf6qpbzdApCjx3pdyLGGx9b8C1N1tdOYX5Gb4DsHpgWeAv
9RzmJcg6FYBHZ+S3us/4ZtF2QZWO265k3MAk9QA60joSXy2GC/IIfRUDQ8y0J+OF6tYqVyE6iPGY
6w5w7iUE7Fw2EWExXPvlOVhrkCBH9atmRozQPpJtE2bffbLi440Tn+tgozhfIAUQ569B9iNP8XEK
kUUUN7zsIF9eHO66+wz1zXDLNUmW6ty4aEm93iXmSPk1u/dkw+nbnZuacCpkLa7uABitqwwc1/iu
wxv/Y6at4LuWDkv3ojjv5C0zpnNoyIdAZzutsKbTiCtzzdceqadcqlWzyRCGJCMDSbwa5H5ddQ0Z
DJ+Z9c9qQQPlCyZkLzbWVC6AGOffAM5u8sDoj/iCyG+qykn2GbdB/NIi2HYWY1MirCdVla2IJ4If
quHfJjj6TDhZSLwAQl5HeyuDP11krwTb0Tn1s2DFOFjy3uA58KkKiP5Ga4UCIF02ulmjxqEHj3Cy
o8B5on//f8Go72iCkp25ycb7fxcqZGOxdaSfiuesnH60itAxhQaLQ+XsQh7i/i/SH6EL1fHCio6n
nL+IuOlT7r44yKSa8KlYb0gh0ayFIccNHbLbsBZphwtOeXz67PGq9DCSveV4/D5sYMPdcTi2iVAZ
4lscndLlRXNp0Gk+8+wfODZ5If0OnhxaXwKFeMFZqlxk5gjQL/SJDiqSUNvkCeXxfKph+ccWO0E0
iAsFD53ttSsFSQNvQzac8sRxq/DHkk3u1x25bQhccReja67RuP2zwy3M6IaJi5Ctib2bp6nkwWXo
Gqzcz11K6wRXh7Imhav1E2O3gJRJWUeWDm8iXqDu24IGJwxr5dh7IdHMEGbREAT4RDUeSCt5Q8O7
0lUvcUrtlaN6U/kcqw/ULa4WnSVGFItr0PAJ9mQTk2GHthHXjFmBmuKyQZzuSxbrr2i3pmoh/OzV
azw/6vJXxb7ST7RqvzbYlED0yWFqzkxtQXGL4UkHRAECfDNF9D6bnVw8Q2nbtSiPyZeb1l3+Nyhf
M4rjPAyIcWRMl/9aHoHci72+foSsMMBZqvyp8+sZywEFK/JEjU8YAT+gHYm+nmwA3IHJZMOH8TvX
H4SRumRbkuA4n8eKihJkai19jdUvFqXG2RgRzP5pRH3Cd40VFcojVHw9/6rsc7zRfct6nbY2sY93
qfikSn3pTCS9rWtnUHgGEqnbxLnMKlTigQGGJz4PvupKKKRAhNUYuSp3jhG+qwPlUdHPkD8tCAi8
i76UEb1fvvJJcSILxG3+sqx9PJ9UopaCb616yea7+KMd6WGDMBTIgSabvjcOPim6OVXi48VkNkdS
5VJiwZagT2yvvqodUEeayqcOvQ5FmoZ/U/z1DVNr7pQ10jyWjVzdcwHsiF6nzVz8yHun3U6yj0SY
ro0VESUaCoOyezQBAB3UEQEvGDkXddsAEQi8Y4YOnsjoAsGifhgn1ptVvLML0MCwSjBibNNNnm4Q
tcNLMRKTbOVRq+chaUa2upH3xY6AbdSX4leJrHUOyVFEzx5V46OFoV5kAtS13x6FmBU9aOSFmFsY
Ij+WT8jDNv1Q+H4xGiHQziIWnINEy3lYrjEIELHoxln5Unat17TnYfqeWafnjdiPNH7SFZdhdGr8
CRkoTFQBZwm1QG46EFFO9SeOjulnQHIiFqGskkBywZfNi7i6jeH8QB6nw5Cn43favIflpZVfWL71
9DeSRLPZO/nT7PoKreTNPUOyJOCLPr/BSUq4jbABuV3QwsIRl4XWfmutRAvtnh0OLluK1imXeMuR
wN1aD2TFjz9GM/jiZwFgRb+mAFv2L2KurwVqKwlOqA9PJWLeCgmu3t5C9Uq6PxkRp354g2FrFjqz
+EMdafsNXGkwEfAmjjqpxWPDKlkAooLKymjOVvbiaXTo6BupPSvkPPRX3e7Q9yKG7562P3iq5vIz
bngTFcDnyHiDi5ftw1wxaObnRnqtZ3zE8Vcw7Ul0WbRTR68Us2L7KcsXWXopWP4KQrGyfe+jYHZe
Bq+HSr+q/TZYNK8kBxuIBzbXTZpNy28J/yGwptXix7CkOW4j3E0T6nH1T83vjbwOvmrphjLK4nOe
5lvakYlkvWrW2kS+DOUA3BHbh7o+iwYiaKdSx5FONaLFkSEzh1ASP9/F+ajnG7HbRY7r+Fh24kOV
XCzdz+aNVfZUyjHJNwep3tX5Rk23eFYYhOrqlqY8uqgteO+UCfjnwzKxld8tJKtpqnpB/K6RAhRr
rgUkeQntVeZDI4YeBJGYodCdTbQBoFLxp3VNEL54sT6V+Bz69oqI6h5nmRevB40ajGOofEvRb6fe
Y4v15pIkD1qqXIruQBRsZEQEUIIcJCHQXv0VIeDhiAhN136UsOZAGL7hrMtNjykcTXvxQmW5UhzA
uAWHgV1CPGVoscA8qDzgLaELdo8oRyJ9c9hY+TqFQU6bX7ZAnvjE4XGPf3CJRdG6d14o4HHgEU1G
k/JmG5vGjf20AP6g9COnrgtAa98VxHVH61H/GCGY7NcoeU2mYzfdSnObm0eQI3imCbkZUhdnhxkn
vhXL2lSv1LsxmJco12MvTkk9ZGNPjl277emtXM8rfhb09u2Kb5vP095Nzk76roCyp303vDPFo7hx
DcUTg3A6gKBzdjhzBgbMAD+rnmkTRs+6Kg5c+FhpDStNnxhfgciJtsVTX7AADYwuXYIF1Asb8oIO
DgcInZHVE18ZRtx9T5hDKAFr2FQ1N+gT1xPxYsXyF6CJonLUuTW8Xg12d4cRLKnuY0w+2T5ZD9tk
+tdeFYWCmbVOQPspLf8SR+g5Uorj1PVszUCIvMz1foFdYRuDYkJndV9MqFDi8IH0lfzExIDVcBOT
f0qMtCsIrpH1cgUXk1D/9gjq79n8on2SVadfWQHJ2S1gGyKa95SJr4pabBlQweQGdAvoECZMV8aX
z+M7U2ui1wRMDb+WjLXpyOGKX5AXd9iau4FecOYT19wQEjXdnZkNoDib8W6GfVW+MuYzaGuNzWNh
SuwBWKWXSKVNMltH+RHTmEY+I8vQctOG34QTxqj2YuUzs8MEEEHRIggP0naKi6kWIFvNHRDZRemj
0UDdnNOsgSCbmR/j15qGj1DZNEyEd6LncJuRWvtDSwA4K1VtvrMyk0PLEAFFJ/YKIjoqRIwyaWId
HTq2/KW0+7y8OA1F1ohpfjniuvgrsViybXa/gldewPCUunsxtMY0Gm5TsY7AlIcJwrIaIwSvHusd
aiK5fVAY4UXW5jsmJmmGM2d8MXZIeDp8btO+JbxUYZhtgksiQVq4BbrPTfKtB/8QSOCitKAxzyjB
xQUuIGvv24IlkevE/Q9Ba4+NKZpsePK/6KhHvAPdNQ43HoM+28yPor+3+VlGmjpSL4P2KkPD33Jw
Qkx5WgTe4wV+FB1VrwVqvQniyLZxNCA21y4lleY264fVob76VmeP3FLVFEqc3D7Wfb1paW0To1lM
QY6EUTgDj9PQLYF0i2OufatVaDVQTuF/9nmZFWPr2L+xTIfuNegeM2w7YexYfgi3tVEGsSJRxpH9
zCQ1o6MWFRhesp75HtegFbOLfkDTaJZbGfGFNHmAV39UCY9FMwGzJo7TBQSoa4UwhI197h4xjMfk
xQv53hVk6nvFAyER6r9U8Kr87rw2qOhWE6gPHELU78fqry75qnw52unWZULdY/Azja+kSYXOOy9s
WzzZfWrtFlfE0K2xAVkSB1iGFfVSTK8qR1/Uvdn68zkDVUeerr9jx/bo/O7XI6hsiQHrHLo/NUtq
G0FEj60Hg1QaPnljkdAiywroHwUD3VvYPzqkJObEB4r43OHXyXpC44MfaHzSHpv81FGA1P4VxW8f
6Ay3yO37b9vZqUy3zG9Kq3uER3EG7zTeio8YyT3m0H8KJFQVEFJjg67wOvB4SZ+cOfVMk9420c5J
ua67f8m4H8szS6V2ZFbgbv3VTCjQayNuv8NQv0zyXbD/hOjWISwDqOF4hcCUSQs3A0S5JsmJDYuL
sU85SXT++xUPFe+QEGsAMlU7etzNTyN85hCDIy+wEwMo4P6FQvGk9FFbtEmZIDbaSiJQ3rzr5tnu
CzDuF6FtmFoe1fHdoTHaXrGKDxB53CrLgCmJv583Yp1vLLRC65hlAqw0rtdSLAwVgIwaeA4Jh+yH
vtIcDAeZQ/Cwlb+lYB/boOFwCdtEhQbikns/nb6Zth3hcPtuOaZ4rcfsPFCiIN2KGFXkZ1vvUmmT
ciSZPkZx1v763uFny6+CdZEojeYZ73t4nw9UAXV1rvEI1sMTwM2gCzT+AFAbE/ZNfY2YirfZruC+
xo045BOH8wfZvUYuvgZQXuyK2ZeKS7HsunRf8x2q/7Iu4B+RBA2c1hWXWD5kqLXML5hod+gOTG3x
tSkVP2pSdiroeST8YWazql750KbkWK+4TeetQG2C/l2OUGhQjqGKkKtt1PpahJ0JMoHYtgSFE7dQ
aB2dEkKN0/kjRaI73s0Zbs9nDaCwgsB/dIsQdsLpd+ZSXpBxSc1rBnrCKhawl/nDvG2Q0qhXTdmY
PbIppg+mLjH7oS4fVxJR53AkPHHoXRuSxzQwoOFWLQcrPbYyyx3D4XweqhP6FR9YWYbdBW6Ssm8S
JnBtfVgD4ThrHFmmUSEBpHT3CPCvYhPK+k/zTy3Yk3edvZHhGxefeEjuPQXXeLFNkIBbeJxl2iG0
7tasiPyqTqKjI1lNPGJcfZibDOtPuCQIzlP5+dk2WnjwgmTXOYKysy+k6Eb2lUdyUndkNpCxaXKM
gWG6NijGh7UismM8xiyGMuRoehXnKRfXgFhh/KOTRuWYYtEbfIknSXZPCuRwCzdTab+S87Sbd8fZ
svuV/F+KbafEntE9ByT2wMcRG69R/uvXBH0EnPeTB/SBSj8ARsQWMAQ2x7uNVe0H/+UGdpH1ZF5x
rxHfhi6uzzca8gYCfk5t+aMhi1Bcuwe21B4Csu+TV5O/NRhQjxOr7U9sVRSIgU+PYJ8YFQQDId8i
CoZydVinKqrZUIAvi+WBwBVn2UGxCb5mFDvDeNGiEm8Q0h5bqOt+4Rg5gy1jZ/InFkCG8lShFOCS
td4cxFzRJmFQzw5JTP/RVVVm90k6hXbpna25HIL2FPywX/Q/oXxIS8Zem78DMG/hrMNOH6Q9MGrs
ghEz66LbbBjymBjHVCYhk61vgwv//2A/sBR2ra7fs8K5BBKIZbVFSepUr235b35v6AWr1yPkJc+C
QsqurywnA61/+9mg2lTfLY8dL7uBYjQBuqNnfprLZ+HTGqBB6Kc+1swpvRoIyIMfx+lFBJMLJ4bL
g1P7ny3tGJUJ1USngFBFstmOIUQl1nrms/SQIG9nYGYusP8bqwz5gljtpeEJk0QXI98PT8WbrTUX
uzvNl3SDqlPftXQvA6Nw7WN1OTEzUG5KK4QHwTPUA9/bOzkIhEk8+N3k4RRo6C3WpL5D2wZMc2H0
jPrvTnn8h047bx2iNdJF3ADNHGYRHm6iZUnx99TROZJrwfl1NXmnKUhWpNPkM2pQxFMjeGVmYkgw
MnrVgCUblI7ZK3cRgVzQ74EXgQATnuM2BNOCyErY3ISka0R1ohin/BE7rPL4LgAwkM4QROGjJ+3W
5qYKVxg42L+3LANruz0QyerHC26CX6d6xs7XnOzZlbP4NirbWjoLQIn/5DSDK0bO7gilXPZAf7qX
AOQ0J6YbzMrHubt1xVdZHMqtjMhhE/1TY6hfzpynrW2HAMVN8hP3Z6l4A+OojfX8nONPgzG1/iqn
t5ENWDDVQtcZj0+kGhw3GuI0wPz6Q9EDLzz2weLZQ+3pvu38/rf7g8in0l+8IjLFhMLi4UOhzlAF
9t2ulvUAh4KNHKLibebll66pfJWq05xuGfBMBGrkzn9JxkPNJ6j12Y1oZprD38R4SHl5d8bfkmrT
ZC2tSJjkcRmlPzEZ5vGv3L20/xh2odRI0eRbexsAoqTx3nNPL8YNzbBOkIpJgvNZU1/k4RDnX8Sb
oKaZNnp0Vs0VxWjuErC7xRfYA+6BrCPg42XUvgR50hacEYzd5LaTqsFglO8wKXt2eorlzR8q6e4r
XBto9ZFl6HSfYZKD2gl5/RpEQ73DKwBImrPiCYHdYj9b+ZVtxjKI4tiMIE5oAiufnIwQx5A2vM/R
r6oITTj+mo9aPzvFTgw/U3EVIjDkRsOwn6OriTq5k57OfMhq2e3yt5i2oQlz2tuwvJM77unt7Otg
NbV1bIePVtqbyc3JztliAI3y5o034EUcAlDCW11aiyOAkdGBtWnqzfRdEkJL6fEEJHGsoz9pvEzt
h4a6T3+p00tILuW4rYZ1QoxscxSZ0ki0HOQEw+wVCOJ6KKSV5qmAd0p7jEfkNsE67F4WmQn3aNm3
3rzH0V+cvI9QCT3yLuBLHpHGgAVjxdX538Etn3Mdk+WKV4hfPKx/h24FY8+B8WwRKPY5p3N9WSSP
901KrqZ2keQ3kjc9C3G8UNxm7d1kOo+is+DkxDLkpG8tisZUu4bKtrO3Fun8Ky4SWPJ7CrHCRt1V
uA7MS6bdu5khIv2Oh9+0R11+gQVA68TaNmF+MxoCXKM/AqWH9qAgegbnJdY83Tnll1jT5fYWWPff
z8k0/GAFXGE8mhi4uf+Hlm1GZ0Ex3WpSjxRyo8x/ptOzPMPyxxrjtvddmT+CQrLAcAgDdK0CeUAT
o06bXWFbpKEAjSKtHeBjK5JOSrQ4zaHIPpvqo8dkWb4NfDWa8napoi+rtFcjGDv1KHAUvWGJ51wh
XSraWOydYnvatMwy3RGIqVknuxixNppWDqcw5Okmtjb8R/DEGnq7QReNMhlDIeaW7i/ivdYZQDrn
jd1pihjBv3HNWD2QtoLQQhjlq4dDmAAZ926NxXZWz1J8dWqYe84CATaPCML3XXupSC4VVTP7aM10
ygUwbcA2zHQ1Y5+ruFoERqLT9ub9R5Cj2xTICrmvWGPw86NM6sZ9AFggZBoen1d7Jz3WX5qnbK76
1oeN1i+UMU3xW5Yw24iK3BwQfB9Or3PJkYdRR1A/BFcLXGJRfTFiQBWiSG7QijGz6eVWirbgR0bz
sJuJUeJXYbm1vgeqGybrR+sgqV2tohGFMKoarIUTHkcYHQXcXg4Yc4SSBuQt1lDFbGvze7a+NcAC
Na08OtMH3hmjegd25XJETlt7zL71m1iuB7iRqXiEowY3V1EvSUykydcIK9zodI7dqESaKFBkUHex
P1r6Wq93SuJ4AwaJOMas0P6xISBFcZU6962IDi5+EINNuDU9qfmw9YH0lsPyze8vYAeHC4VdW45H
ngOO0Ia1wjVeVOdChEnf/5by29B8ko1fdduI5ApgTOR98KMmyQxrpzddjfl7Kk5m+Ap94CnQPD1H
Q1PxUkHiyA3YO+KMBpeiJL/PwcUs/oUN4056NKR9X2NdQVKDt5ASapYRT8AX4T3knhi4KdthM3NZ
JD4BLNOVjHmxA1ucgjZpGwrEcMDvnPW/E7BRqvjD+JCYLmGc6ZFGsB1qawoZ7Q2mcJB14reFwmK5
xIylBM3Y4NOIkWTtqwXfCV6hUgsyomYWfHlllZFnc0QnRUfhIMQMEWEj4nTLBjgh32yxjX22oPZu
0J+oCsfy59D1a3ZKn0ycht+4JQLuvzGAWh9KYnqI49C8JzI9ynzt6QiLWaA0fwm0WzS/hPnDIJt7
2aeSxLDM4eRBViMj9aJVQxKeizlC3XcIlwTJ4Zvy6P77aUwUKy0pJPLCdA622E/ia6nSazffQMZK
ENXIuvbaPXb/DUz/uKiRDYEbretttJv0S1a91cEhpesjefLRk4eD8TclhxigQUi5l4DO7OzTil5j
/adTXxdke7oHWBB3W5MSp5+Mzc5HyJJjd/FNAkAasWN6FcrQ8WZpR23YRGmGTtwgCDaA2Dmi9kcj
j32ns6DLuG61eJOxNMUAry2SWiwnEEZF2G1UZcE0iOaVY3xfV+98FZHDrc350kxeXiOLnYFzpvca
BRBfNPTDCqKJAYZVEMh/BOhT+pvDLTo2L6OP4CTyUwuyzx+h8fBmsUtBDmzDzTD8G6u3mPXDNr0q
f6WyCSHLFXEy3l8/YeOlrRLte+w3squX7Mor1mzSJgCxQNoQGTK4j/Cy2mPSP1OIo6HTVmP9as8f
JsGOckwiy788OhRMWqvZ18rfuasR5vG0FiAKjNhyCjzgfhC2UqvluouarXi+qFNbxVW5s+1lx7Pm
9+pZLa9QIhD+DFo7+wtlhTjQgppP9j6yNqkLlYcrXEPsC1GFm7j6TIcXcb4GKP+Ic/T+Segp9OwZ
KP/ShDMpQvnRnvj0QHlR8R3NZmvACEXRCyKozpu0Cip4QG0/rDLLcgflpjX4OaebVe40+4oxocHq
EOpkLd6KCd4PEsS6I8ElXYyjP9kTmUQk2+fccXXh4fYzh6RHgf87q/8+uULb8o7TmYCkiLfdbs74
AGGfufqAOeALBC6oc+vWJ3WzrK35Iq1lHF2r3PpSsz/YeTP5IE4gRK4v61d72MblUcpQUNHY7ISg
hauA64OsY5o+6nU0MyMgp6zktyD4jeg+G/AQIq7UpV/d+YvLt5BIBG5+PlctWRP85s7aPkVzo/Sc
meM9ZUPFTLwo72Jq1OJH5jGytJdftGVlwwoSe+l0a2CyhaArm86AFz0Cke63XDaoc8QX0dU49XSV
EB3SYWpnlQMc/kgBhmweCgc913CacV6nBY59opsKVMsZpumFUm50QpwscK3NiugXMYMV6XZ84YTB
1BQs71/0KKH3cp8RyrWWh73i9iYBDLDf9h1O+NqmQVLKOQEybzcJa3fjhTVYfPiloNpNJ1IBS4wP
bDTqqx7seculJ09bxHDuTL8ZuIsD4BUB5NpV+xMswNoUche89RE5S8I2QqhWwx6CZPSLfkk0ANup
Oi8gAUNn0cTygYKb/ipKsWh9xbACZTxuBXHQxd+dJRymdv7ehiKfyAHKwBrDq94uQjYPdYgwDjvk
xgyIxrauekG6If40K/B+CHpDbSMIS/M6pZ+0AKCgBAxhQGzwx2THmW+xnJ4867y6gB3mAabGhNVr
uMKzSFyuGuVyxbP4Di0wve6Py4qHKF61lDwttuppqFRSzJvzBNbBhKq2n+Z8XjbhrlU/pFW8WYyT
ADJqKhs23Lrwe0IkpJDp03MBpVyJjoSwhavLtu9E6YNSgikQBQdmGqyD5qESZR9paC5J3Gkwbl36
EJ2L/Zd2BDRofyGQY/puJRe+NJ9AP6ojwO8gud6a4Dx4AffAUze+ge1dFewRcs1HsqzyKTiOryjL
Kh75cfj+yD/E37cVh0aEtBQii2Gj0/7xn/Dc4QWD99SsvR0fJgOocgQVUx+zdsmlnvxxC8VDuxlV
enCDAyU1/nwBNvTZiz3F5iiNUCf6qWhO3GkVynkejsEuXJPJW6/f9Odg/ghntRl/FJj9+GRkOP1M
nBS8nu+Vw81eIhJiNQPjIMWVn9QB6G2vA3qisjyIk6CxSEJaZUhd7PlbHfkkaFUPrUfRkCzeoljS
v6X04hiXRD9L+bGS/6zyVRNxRqL8/DOtf6cmJFOGZzc6tPmlZa9n+SShpN4b6WuR4/7dzOWRkRmA
OpZZR/kcc7ToKa8wUA7v+1tdner62hs/Nn/weVl2CwqCTBGgV8Mu0iFcYAJ2Ha/XGLK4HfkrhGtK
4WjJsAQfil2wCbP7Et0I8kkQKneHYLhm1JsxjDSraCGfAPawJuABWU+4W/ZWjyGIG6CNNNZ2Ffoo
9SnTc2s4geQsGQXJIpQwttnKsmoOynljyxLVgQ46EHNlclzwKwQSeQmjw17BbE/K1QTH3zHMywxX
pfdjC5Scuy0mQUy8P7BgM1pbBF115vZQiNx4noLEhIgkhrAvK6DwDMFekVkroeRanGKFrLYJQPNi
hV3knVQ4o/kMlK9e25fNBaJer244ZiznK80s/n5pPScsHkPkarLnwH1265DtkroIzGczFVqo08YP
3IQAxyByDzZZ0qxAGJkYX/AP19ic+ZlDzM0xNLCqvhqm9J/G21iA5M4NitsSki5VB9c5an0LldS7
rEFmfRCbULBgFdpXGWpPj+hS42QibYPjadVtlRxTeUdSO0m/8vtibMnrNW22X6ShPJP68rCQgmbb
YoebQz0SPCiWI0zGM1EpiDu7aG0N3c6Jb3qLaKyDSd9m/IgjFyeuWbju1Sh+Fpkjn+GOTly0a4o3
VBnmXn+wv1j3hPWg5FsW87AasShKXxJF4nnE2PzaSnfip8Z3Ozjj0BxjIjJnb3TQezuJ65ho/dVq
pVFihHZ3ZYEEAfEHBuMXlgdfJsm9fvbSX5W8AocX5WVAy0FzERtww1TPcuo1q7E7BRbC8vOYPVWb
iZP4zxbMBrumUFVZDLbN/I/ZlK+RfRdi13xWBQuXdqIdyR9arvYhBmKpcfvdAr6P7EFrnYsNlhLA
3jpmw19V31XUHuRj8WyR9TlV/oXLm5Am1OsEOzJqwcLS/4bkQ9o4eCFR+fDt4w1iTiO8ZKsGlZfz
7RNBoduVO5c4Rp8UnRju91j8YXoHSfht+JPm4c2a7+LraMz3MT5V8DDpxmk2uorNbF/MxxTQVxP6
U7hGU7a9lOO0Iew3GbgQy4+G5CSJOwpjJHLAIl5rH+RNiONUkfZwzvTRUZbJ2Fm/FwY+kHMfwHSG
eOLJta4xy1U7Mk0r5TvWGCucgyQ/m+Gn10AfCwqaChJ7W4vbtPIqCwkpisgw+rHJE+OaRJpyz8R1
3B3UmuLTU13cA4QEAYFfgpINuWpH9opiRUggWjvD/AfQGlY3gAydmz5bac6ZFFhkWyLr0XDln9l+
skl6XDl5AOD3Y86fifqkuIPavw8N5oCAHGDJ+Tg4MUkFAEGIVwXsGVZ/4juNpQ+yJ70JmwfBQ5io
dxzPfBHdtJeBP3FU5CzzxlaP17R6BtmnLX1Wzp+p0wnyWUofAboKq6Ihovjgk5G6DhMOCMVwKRO6
4PjmOzaalEySTbpK1glBDFAyGtp5lDlxeNKsnWV8l91TZ3apottCZ2NLHI4PwAUuLiFK7ElXXW4K
m4Y2A24maB+TV7s48q8UGChBjzgwMdjah5povLeFq/kkSlkROIxv2Vul3VF1S2sT1q9zOWgsMSlK
+d84RzmOooP5IbNPGYKzrDvAMpD8UwA6JvR3x2nidTL/iHlNHe5CxsQBH+scaCete7WMPzqW3ai7
QrIEIbFgSAntSzweo+Aatm9Y0QC8VwFrjllJ/L1sdsEXmXdCkQKyCDHBVZCWz2A4ReZJ6y8NQFD+
m5JpOm/bhrGys32tjb1c+Wf7RJYGvwg0vYx1M4krlDmE/CQCEkDubLyglxQb79Cq2Kgw9xVIMzsE
zxeV6Kxaemit5jbW52R8LUuzM0wNSeWyKmz0IdkrEd4YAnwg87zGv46Sj40CTXhh3FoKy+KiPWYN
WDX59hUROREvQ7o4kGv/qvjPMV7V5lUO3py/eT37cCwMkZ0LszQK+M8JDszqDQ4yjg33NhAJ+w3A
Ue+TEGTRMeAHTiIGI8bTALEm4sOM30H1TW2PSyJhl3Zp+oSoloJPoV63hndtuanGh/DzLZxYaveD
NUss7OzDSf6Qou9ofh9nrFoHCdE2LwcPpYo6uKVIPuaoLrDeO/e4xZl0mqarRdFePo7eG2xd/Nei
EW3fs/haNDG5GU89J+zJrRix78SFIwbB1Lcl3jr4Q81IOinxiiak2fxadHe5eQAsMIetFw23yGZE
Yl/KnzGX8/xmHDr7WnNFa6j28CCiXOdill66myp/RO2vnR5pbkSjexzHTTwI5DBcmZSQ3CPnyp8i
E21R6y5iE1dFAICv0YivZG/7Ns6SYIQ2b7iadoq6H0ksR6NLKhZ2De4zT+GufpKxHZ3l8RyQkWLB
BEKEI5BY2+Nni2eTi0rcy6AFSLTWcnHMMnJ3Oc8I+Ax/VWsCPMeYx7sxmVeCBEP3oiOAlQ7aB0lB
TYDZ61sOznJ1rireHYB16cfqPpf/kXReO44jWRD9IgL05rXkvZdK9UJIZei959fPyR5gG5jZ3Z6p
lsjMayJOODempzW7FpsOrB/3JTMWl8n/PU5OHYPErsTWMd6GYiWRuKReE8xsYflhEFhQTUcIr2dq
pmn1ROcFcBOYV7ZwZkLlMSrnAVMlY3a1diaK2k4dlv2pwVp4Z6sbzM169J2TREozUSB95N+awh7D
5q+CsAlnIAjlcJtUK5RMRAiH0h449keJmVZZZjFadU5LgzgGxIDie9cCZ6LpcyNYuemzapyPwfGW
FlMsIfitXb4qacYHJ8quDOSA8JojZpAeYmaF2+HDZvWgu3vxSXjqM7E22Qhgkq3/QE5NOa26Z2XC
36T0spyNa5KLBxjjiPcBrXKJUi1E612zl7AlEHYE7CC3kPK9FM2a/m6hboHR/hG5zxur6/Q0TPMJ
IZFFfkhVmq2D+AOEwUOTEaRNWfQqN1ZiwIPZbHBkIGyx+u9+GTA+oplHGntknDwhJoWD41jh2UAd
rwAdJ9vat9kvfKTaNBpPMducIzM4zePOdnhAkpdkAE6sJnLyTPRzAjPWgB7lkb5S7TVSUvUvHwmb
iiauuVFQoQWRPsG9Bd2UQiio5zoveLGrp/JEGhmQEJSggdZ0wDcbvOgyEt1R+c21c42vn/hjpsku
RqQovioMcKt8bTdHNlc3ULsfhvGu5F2Kn7jeDinnlfc5FHcVraO4a1UeRoKFYbUjXWdU3bJbR5uA
Mo7DtEDqHeYrKzsYaMKDBcEUFA0smcECsr3xN2EyreNLIjOrnbwcOwROxEk+lJTedO/ulxPuJN5c
xrZo7abgDvxiresXIVyRg0/x2Tod5qPyWgcvJ8EfyMiuBDszJUOBm/1ryN+KtW4A38TvUl32wyoI
bkP3SKpPKf0N63dqcAuxbxjKlcXtFLrIHQ6oqXAfberikTGfJo/hX7eoqBC7d10Bt5j6mLs9K46Q
D73yx8bTmtbXkVkSzfugpyxw3p5yyApC7Aams1+R/mzRNsnNW842DBy4wNPgWZrurkUq4q9l5vGE
IHFyo1n9JUdvDDCRzi3giOrSF93/scoOUnezjRm5YjMvO8XJ0v6gWckPkf7XyCahofrHt4m872bN
jBk8P7H8df2frj8h9iT0CqzTunWuZGyCbUVWjgEgeRUFkmRr4Qb0jXwM1VoMhwx0EiR20GRp/hw9
xSCedlQDxSNEWT7E+ypdm4SFT97t8BAvItaPgTkmBmYFGhUdiM7w1nqHPBCSci/YtLb6D9/MKO8b
FDWejWpPxSMxVwpxg23UbKcli3A8yNo9ly4a3oaI+hg5BtuluQIc0ZglW8P4zNJnPO4sbYehsIw+
E46w3D6huoG9uqBi0NWFaSEwOrb1su+PuYVywZlH+Y0IhBQlBG15BXP7fysWCxIO+yRei/l/zfGk
G3OR+BKRPjJr6i87AzxpfQkZJErSxpwjliKTLQHpJB3wHgxYnamYnG2oXMoO8NCzKnnshE5U7CI5
vmajQbtCG1GF9VLNfnrzTVLsNGL4NstmSXPsMyJSNr25FE6+8EvDfYzbF5SuuxDi5Mjf9e1CahdO
y6IRigbK4tw71kigqH6+rc9o42kb4ehXau4Nobtb2fLSU5ed/pGWC01+E4/h1McAEjaqHQC7c9km
geSWsVdBWP5Ron9hVB6qy19q/RqTkjik2eNZ7W/mXeDuM3ILZDY43A1BdrEtBKlsK6p5dbeqVciI
zZun6tkyDjg14ncGgkRmIs4AqvD+TTYd+3/dAXNI+QDjFp3mfVAXhkqRQs8wb8qvBPktWO5+z6K2
VdckELDhWCHQRcrA3mmSU5reSPwhTXqpaRQim775pYRDSMpklx82SM9xiOy3Y2BxCzMuGu4q0wvm
zJpgZOyD5JvrwU+uFuQf6R9zJeq2bFvRVIXMe5XFCEfr6sm7nIfYZDls9bg0nwPTDAvGtVKeEE8l
8jKVBU5VirbOnCamtnYWiMawtWnFR/JT/8p2L8QBECGQa/M5/bueDmIGFqZPi+wF4WkagfMa2N6S
p9ExicJyjeVz3CX1Oc2vrgHg6rsuBcBqnyNSN5naVTrsnbedHzWk1dLaKqetv2eomUQrHDZ+AF3s
UOtbaqWk4hDCmISLN1/IL5mAIOQbjiA+AP8hFoIJ4BUaQNz/5O7GphInkKFkiiRz7dQsfXq4Hmyn
qexSVCq7MoBIJGYivP5oFfHR8nnOR/NASmGF8jQ3V1m7tXxAbzeHqgDKQE4V56hcBSz7tT3Z65h7
1G7NgD9Hv9cwG9MZnIl2Ju71RZCdmyjDHRlPx+oBSsxN3uKBLkj0iDUGWzNoiXZ8bCoocX7KiH8h
aIMO4zTBYi0HTCIVMZyMIY6a+elUb176iY9ZiV03B2SNOFRTvsoGU8Ciaf48TNYUS850rFEso3TA
dSu2qal3EbFlvnPsldUw1+eOh10+QztUzzzr/vst8/+nM4y7H11oNUp7VnY/LjswVJLTFuVcJ286
Zw19OiTJKUFU7fx01p/4GUyYFm7hTarqVGWMGWcuJeKVKHPEPN+i72yAhrXXkFmlpL7gKMtENucr
WETqACvH4ZXTFoN+6qXbCMzZ0u5DvPa8ExpFW95pmnBSMxLxNoFIuVjo3pq5Xa/c6uYeO4/KQXx6
yWTi21d5sLMYHk5KEHIrFGwfdfYTcX2P1bnQZ7r2a6V/qQaegcyeeV1/hcXNid+qc5U//JnXnEhs
mAxzbRJlT5mtgtA5mugarD6l2sowrT6aZqcBrwlIIqctneOuc9Nby2xAKc1/j5HGowFyYeJZR83A
iLHqfKCaU0TLU8AvnLJYWUZv1jCTYubv12udmkCrF8Y3K1eYNWgMoQGJdaY540WwvhkBMc1FlUNe
gLmz7GuVnOPuOxiOmfrTBeqqrs7k2LJSBgdECI9uveJuO6b7ik1tzK03siLIlat8MdE/JKt/Vyeb
Me8iyFeJ+TDQG/ZLQNI80nsgZ1p5sbNtS/tQOvkc4A2QLMbIok9Rm28dw8bwEOyXultU7aGOTzIg
sGwrMwJlmGVPDawfocdMj7PSTQV82aD44qVMFtzXYbtvh+1YobeNIRzzSjE3k8Fg7TkCTGowhBXB
2Tf+OBRgplj6kggb1/vlNEBQ9zsi0ugZ6lKouNgh9d+WmnlketixeIzUJ7QBgzVkVVHZdZsoWjfj
CnPBJPiLK0REj9ZlpfXdVyuFZR0++G6WI8/THzH/YP04BG8p2agcFh2Iwf7SMkEpZKpZUAs6slsn
/ZHcY27MqxE5EsuvrfC6qph2ilUrcV9bnNn7fzIq6cr0aJIWsDfnTbxRvZUt3VWDnJgFVo1VhOvL
QM3R8ALFJyB/WoNiXkBpT2NwyBgB0yQIhgc+U+EE6GRgfVtytNJtMAAVXSCPnEGcSNtHh9W9SjeW
sgUVV+Y7Kz81HzAJ0SKAh8mvanVm659jObfQm0/DZM4dik6q7vZ9eBi4X+SGgBxqRxbV0O4+GyrG
rLhW1edAPV+drfLscIlq6hJ2IEHNkwiNjhhUFdLZUG/kA1nNPvDLSdI/W50Da/xmzS+g3TVqGeT5
dlvhhFtDbzdXjL+79knCwgSXQsqoj8EE7kBaQq04ORd3wF+wDBEI9+3Jcv9sfTeij847xH2cWLLf
f/j5Qa3muYY4gbprqYcbpzk6/Ra25sDiHX4708yofUQe5121t2nkVTIm2uBgMq3P0xr50EPTVlK2
TvS9cGCP5UKdJTNsz0Kz4O0ltA6hEBXQX0TzJF1ARxe+Ga1/WIxZIxAUEyQxGVNnWMfdZjSXjrk0
06NS7EKkWtLRpIPLEZvfDeNLGc6JtEqdjQG/q2JAqlRzyS+gQdkANtD8YQms95SEk9T8UjgFLPcp
9mXgelGnWuln0B2AdHxoyW4s1hGmkhjtDq03yZcn+/XvAxwuWGpn5P+F7k52Ll37gvTCFSO5O6TV
qYK8DylzuhAtkx5dhJ855MWRsXJW7kNxXgFSlwosMq8EJ2M3tww8ehvP/xHEuRIyQLZO8UA62qdX
yQv03M66qlFGwT53rEk+a5KDX53zSriFzHWDlWNQH7r7Xdm/yGamNYJAC7m3OFX0+sAaxA5pa6fU
yNCrwNhqPdN0HMsKQERSmFwUx+teY1F+rnlhzG1i3/NHH0NPtXAM0V/IIPb4tn1YOj55JA0CFpfH
stehZWA4Sflba2v3a7//6eyC6TQOGnpWLGYsVUqYnByxXbKp7P3YIw+fUpVGPFXuAu0PriT+3RoV
AtuNQL14ykan4baNo0m4ldDzIZSBjsvPm/lgDQh2mrTmWjHXCQOHlPFYw9ws78gnA0dozr1kleF2
s7fiGK2cmTJnPfNZD4+wWdm0R/0VVmQsgbQ3WCtprAHGgeNxR/2SMH9D6x+XIOtPLBomnC+ytc1J
e5iiPG6tpysadQhQrJ9mDjRkGa7sRjurwT3FH2Rhu2PLGByh9g3BPm/mlX1HQ4PsntcRS6sznJXg
Cl3aYW6q+u4+V18irIUTqKFUgSXQMCwF/pT0J6nZy9EdverUZ84MZiraICsNzGM18edYxg0M5sZk
cJdePWVS58/rpa3vfdrupW7PwuhAzZ6A3GgQG8soYcQt0ULXdPDQcUXoDfBEHK6Iow3bRyIM9vHJ
0kwLQDpQjdkPZOjcUU181I1HnPEqWciBo0McXxFSwPRVQYC6QAmsrS8WFxFreKhUFMnAhP/phXxe
6Wjf1HMmVnR5SYyZYO65914DyrsfmiUYqAhFU1curZ2e7azpjf7Q/hhnGQBGdiWYZYjPWbQRs+A1
UA2NYj1bt/7VRvIuOdPOJVXpC5FhOGEgGZxEL4+mTGUwq+5Lg1H5vUb64C1Z2uX9VlT5OFEl3jbe
eB7OsV1LwwZMLQ+jBlMPfpphLe9fRAXCdZQ7xNnHuF1kgrAFlci5xclcuP/yc5exK1pxa7x/+SRG
58pkiFcHZDZc23/APuS6QG1ZRFrIZzIZpPbM74/wFrCyeoY9SbH4Z4DtZVufmdyMhlYTZfBBHf1B
KzmHm0fzzDPZOsTOLdvoxMrkocEHp3lGxAgvwjMeGW+IP35HIcF6wucA5RM3nDvN+t3gr+OS7lmM
ZCEptQcy3dN2ofWAkWCHEFUDeh5vPe5qpVnwx4ZI0yWPIdzZ8QYJugvmwF7aCJ3MM86RSVWzcdt6
aOQhgifaOgBAbBBSuWeRwTxeVvdhxaSXnUgG0iPNISnzB2BCHKPy7yjuh2mNHEaMJ5GodNFiTD5T
gHdOtQmGtTAgK8VMmJlVe5NXp0Bbc8jkDuJOEDY8ruWtwp+rbxKKdJn4yoJ2Ye1Y9GmoBwY6K1b7
HFVqeyKLIx/OWRNORo9dpABTsIyQDM4LRPP/S6MVSiK+vR7CKCD1fCbdcSm35WK8Qor0UJmm/aXU
wZV4u6B+986iFY5Z9o/eO03mSn4wkzXhMFgk8ZsiUb+O+VQMXtxkKlHjq7sofnQsNQEVqMpCITeT
Zo9e0QBFJcT8g3JtjE/hxQq/MlTf9ngS3ZwV7KVpOFHanYfMyiMU5O4Vq1FZ2u6tv6cMXaWD5F7K
YmM5W9lYhCE2Z+CY9YDg4hwLNbfPDCZ83AELsPnvte/AOZosmiPrGS78BaTDMfgpJI62zJz00l8M
0y9bFg04R4TBVY57zzmn8kbvyA6kiwO3u5eHlSNPZaAQg9D6Kbumfu/4GGrq0qo8gj3MhlNBlk+v
H8J4JyOx1Y+IX+Ki/mASIK7fUFvx8hbFF/k0fNURCwOPECqBF/N5WruZ8FVm1SshdlCl6OfUBIeW
ITBg2ltQGHrZoqaBFfpJ6VAh9JAu4g/YQBJI5MVgPzyiTAOsl2qChAUqYrREgN6UaBuHpRHNJfWu
MwogBEUMXoqthZSMRsjC5+ivyJP7qGkCUZ61AXdZ+9B9iPDuIcwWGhzX3sECgW1PQe4GYJB5Yhtz
Q9kHcwopL3tIUTSxOUQZTApwgZgkcZ8n2CmDYcFqjKuUCc6iCZbkBmvlCXtzT0dvl284fEIJb19G
Uau0rEmNs9Ax9863aLG7VQG/o/rSm26WYtd885a4p7bZtMlO0W7CNszE1os2Zr9WdfDPU3JXxvpX
Lz4b8+2hdsgQ2yoVBGZGH0YxH/SZYX4OLFNB3/nqQrRtgXEW7iW9mErernT2rLcXFcpj1jpgCkSd
rNinTvlkeG+hDfCg8bEE5ggt7pkx79LfortREMUXKt2whnsqdL1B8Fcr58C9J79jeHiTRNzN0W2m
42/W0tYIOesmJLwhXYV8XjJxVIzdtGadJ5PKwQUms6xeA6aCCMkkIrOPI5c2a0CiNts73TEzOzM5
wBqJAGii2ZHTAxkl85iHtK/OsruD7ic0XTDWqKP5bQHilTkTWLI4eNT4KkQpp6m8YjtBh2IMnWOW
MVC0s1J+pNKzdq44mA0GD+ol9Z8V0Fbzis6gETdwgLMcffRat0l5uMnRqhGjARM1bX2Ki3WKdAZs
sU5VPbyzChGqM2W/5P125K1YoBzR8whpOIg4ih6L/4mY0T7kyGFHDUWL/Tg8LS/Yi3pDjt4s/GF/
oFrtVgz5Z2Q8DMy0mm2iLQomzCpF53flr/UcqSzarnjJ9scxdsAlP+piLfyKbK/FRJsW3zyVIDiU
EGixdtfKVd0IbrIRz9uEH4iMkb9yakOfVVex9zIFfsTbUazzH4jtRkN+5CoHzNmxlb2lisBqsgiw
rrUKVPdqeSo7NJZx3MceQ+QwyyYqHbkJQ7hzBIALFdc8WtEquKgWaeiDo6zt1ZrXLYXyubWBQDC6
8I2dMExH1Zd4zKMZv73oZjQ/sJHVjCUGyEXmx+UBjLsYbmrBmYACuthaOzpAcDOqAA2BAyQrsVkI
tV+1PicdjQ4rbERL/mqab4N0b1gHjItExd48tnLUM5O2oOWS8PxaNCvQr8vgLmn72kWb2LFW/9Lj
ReqxnAowQhF4DaJB0pEiMZFTtoPJzoWhV5H+tHCQ1C0jOS24+cY5i5amui6kS5WhrVgbKF0gR9pr
O0Hoo82YK+NW5Myowk3e/g7Uv0m4j1uU4CntqPUqIw7pYtUTE0RameiwNOVVJikYmWfM1WcRotWy
MIW2pQcD9hL3XprFS1XYdRKHvUIPxtqlwxkZbkoTpFRe8iFOs867loa9r6TwrymLL5JLuKu8VJ8a
knIcR+E6olZMUvlP052jn4z3RAZAVSpAGpjnqyH6MV/a1FzEZb4i7nmvWMtBz97d+NWRJmnz5Wo9
uVyetDdhyY+Z+agS8Gh+u7CZ5/iFt8lg3IdJsiupJAO5YaWq3NCLTxpc/GBiurONkhTsKtJC/G9p
RO4GJssC+oU7bjtf5TLFBlLoS4dlStPywJURh+Ywp7Weo/+fqIG22/l9s2/lZm85ysLL7XOnJjIL
l4bzd5ajDdR8Cd0MhtA2Ovv9uJAUHdyos5Ajyk2pP6jsIpFk2JkDmciat7U57+mzBGuz46wp5frH
1kNWDdbJcsRuh14iJv8c4ZuDbmxIspUV4BcF8ofM3GfqZObnQoUUO8CiM3vgi/0szKDJWMMiG9G5
kD3r2kivQEu6XrnIRzbArKJq9c1hLLXdUknIHNSGdSdLu9hPt3kbEBw2LmNkgg3CB8Xj3mSLMCQd
2WsOLxXSHzWZN7m2aOg5CwCvgU5vnEXHMbFvrYPVozWNYz52Oz/MF4YH2Bc9shUr074QsTk5Dd2I
1jBG+CjtzGCtJzwRVFgJvjdaMCf5jHGf9F6/9zAFQdvcGjAE5KiY1RZMUbiPYo2RhcqpcsCwkVFG
PPE84jUK/GLb8WhQmADQU8m0LBZhZmE8A0sE2h5u8by1AWmxvhgVkuuFCKgki0bhplTwfNvtVtFf
kvweAark4uz5USwANhYRBBU8rYqlJxNTl4pC5wKMqJRY2oJ0fLo/oiyJka0Y7PX7Y+gzLWe1FKI2
9A3aJJSBkc2i3GDtB7WRvYXO3FgP9078mdNXDQ6dM0Eb/V6q0T8QDDma0GlAa9UYnQ0GqiZr4mFE
J1bDfE6iadjQ4fTgXVmr54k+UcmmsMGFDdzZKuWG83LQLhWkgylICTsECuLfo9Nh5c7Tpdhv8mbm
R8qHgeGKE9iT6Y3pNINx7o6bIX4WYzXnB50RszmLDeR1I4Vu+6PXzJQYk4QH29q6wSbF9cEwlUp5
ijRJq9itc35Y+BV60Y36V99YWgoZYGwuia2nIvxqxzNFdxLdczy+DRlkgYXIjtkEMrRA6qaenywq
0h1sPpEYr0dMBsCHy6DMle0Qj52FEGFY6QDcvGRWoe3UGYRIiXxjothwLIqPdxRcG6IQJBj4Fupq
S+djQzsvfriAhjbOOB+0R0uGUSfkl/wDc5NSJaQPFZKWmLRBFmMkmgweknfsHgM1VQNvb8B+zXXd
ZlOvk2ZqgN7W7ecpErwRr4CVLnOf9WPFeI2mEmF2jkQhGKhKQAOp6NlTBWAqJsoECFQrKjUepRK5
FnoBCAJoHlo+cz1dakC9cjfa6qUyS8qBboMGjsHgrDAvZc4eLPjNAB+bzDBUnnBB9zLqZDqyzs1E
BKRDH13xAXK4gy8sh3NQ0xnTiSgWYzdkphnJGQ5ShxztugXFzoJg7FMvo7+q//TkZWMlFnSKSmUe
zLJSVKzs75X4UbYgZ7UNDK8r5PqKThggECVi+i0FTIoZkSsdlxgT7byiNLTQgfVDNfPA7dWvOtlY
ANB65l0VuzmZWzvjZ9UAkWiytexa+cMOa5QV4QQzFq6mjDelLlHRfrXK2/dgiSZ8zKfOJsWUVrKa
qT22kJFwgE7dxOVnbeIKY43Q1e/OfbT93vFvsXPItXum7qrgUymeQCvs8ibFOx5+jfZS6alSDBoW
xvxIE3KVerACM0D/UdMS9Px91s+bSufKQELRu2undVlP/egdGODut0G0JiaoYiYih/eYeya3eIDw
U55SvpQkOvYFG331ldrMHmLllofgXWGOYLWYhpAU3BSzQUYoAbKNDIp4L38LqgXLTMPcKRClBgvY
8cAtektzRH0B39177I6W+ZWgho5HdybMH44eoCt5GxBV/nz12jQKZAtmbj7DWIhJNS7HIHgFFVN7
IqGINkj/ugbxpInaQXlWGA1ywCHKrxL92Uyl8q8UGWhIM3eVkzcuBa4A0iFPUnRQSphezwBVtTDh
qecgBLuOeU8ps2mkAmZLPlYjjtDi1eo3s7/ySXR4QVgZg5aLJAK5gklqrHv55OXXhCBd4EfhhghY
xSRHiDeQrTeJR9lqYDwk+4uEzWx0VKJDC1Hro1E/ZYX2X5r7LARjviPgFxZ9nIZDragWBnq2QZsk
gTux2QTUVKF+AT9aJkREyuGIYSCV+SxwVNZsCwz7k/8KoR/WJ/OVcMr0GVWLvdB46P9JsWO0fpjM
NW7sxvbnmmduUvpdw8qnPqM4F5JtFFfslSBG9l9uK9CA8UfNHlhlqEBTiGCYUEQW2vzyBpII3GzZ
Z8UyKqciP4RGxGLjjqziwKhKighT2evEsNFmJEvy3qBGg1j+sBL6h25Hzs2AhLKbZ2t8jmMyh80s
Knb1xu+UslkxHM1w6wVnCbwemvZmI+NexNWjZ6vMgdt3i8ufEdyrBPazYUxhKFfxkCf5V4ktxeNH
zpyeXxLJuhBE2IcTIRswdYrpcsNkXIaog9BVqHRPsQxKP0Chrt+0sJhq7VF3s7mmnCX9JpEuqalv
xb2ayVvxnqzKRzP9d/RUPk5wk7IdKVSO7qnuX7nxTMt9Y3nwjwyCNmgPfzVOkOwUpES9/an+XieR
VLyWafIrWzfVelf9RnUPOfAZa5MihFE0pou/cZnPB/UeRVspXBV8vpU30wJ7bmpoIpS/luG3+4B1
BhS2dDd8loG9ZZrA2o5lTL2RnS1RPPjuK3tTYrdMLoW4ZoOXTt83aFclfyYJIts//szOsM30C2/I
MH5mXLPp8N0h5EuKL0C/cXRBYTjCxZT3ul0R0E1asrqy+ltFHZCQflhp+s5mkcLMv1Y4EZ8y10+I
s710jnLDjGrnFmez+U6LZdHbGHzpWwJMfITGpyPXPpupIr+pvsUbc0uzxzCAg+ouRn0WFYIio8Wd
Z9g3lWMaJVPT36rKuTUuNTOUGG7xuTVJN1vbc9Xbh+1ZpXgfNmFBL7cnIZ3fW9irDrTFePSZj7jq
RbOfZa5MDO7UODpgaGOf6MjsAg8lp1d5GfzvJHkpyZKdZqOfE/TdNOvGeFDrFQ48Td3IpIUo4caV
B0y1i6J5BDJix20cHe1sbblnn8EbVLvO3ZSsKtt9Xsz1CvjCujHOWoPIUr6N5rVDv6CkeyjoJS2j
rTC8qQ4Zhh0+eFd51Om6ynex8gzGvdxfdA6CJrjxyCgcA/ifC+dXdYytMiJm48YUfxyNXrRK3y1r
XSu6MjQBwx54f1J7ZyyvDLsgZHH6kYNFoCTztK3Jsg7zIksUD8Mhs8suu+bKlXghBLAHM8SChO9w
PEpgIcXS4mraq5phkL6N8fqG89xhXWFs2W0PzWfCRr7D8UNnK/Su1I3RwjUO/EUZHWXnajKKtQ1G
lCknOtKE+GiUN8vc+yXMoZNfbBIfFf+qH5FELoHr2f7RR75IZISjHULDnroyVfiCS461uIXqt4eW
33UnM34Ddoj5RrMGXR5ZLn1OrcXp2V4Iws7T3xi+ZvETcf0lO98LZg2KBdu3pop7d/VlW6JBmRdY
lpyXVL4H7zWGD9PGmyptneRIdzBdUIH4sI1LztJM+8m5a2w8WD1qmipDy9OFs4DtVua9jJ58aEo9
0nDQdmbxfvDJqacDjVg/+Mor8u9Z+zDNWz6wgJmV6QwzkDts6narxl862/n04Plng38GKdsMFNRm
p7dXmXsl/OZwrIyp6uFJmASspcDo1Ydc3zFgqZgUYyBEZoog4ZWgoLTds8MCrXLPoUL9BHdDvaju
j8wXkN14IorkrDd8oX85szJEjHz1GiJdMLfNWkdY7vHUHu1+47kvvVrnCvOx7Gvwvmt5YXSMv/Nd
1+9D4mLaVRge4BnTwNvdkow6zNUc8NGveJuaY9XsPHWrlp/02DJEzzB8SPA3KaN07btt7qG8KFBN
stZwNnHGhngVqHee1Tj/rsoVsrzeJnM0+ciQIBEsgZOEVGOGJ/cAs40C1k45FTgnE87iFjYkOFtI
7RMTznMCPYxR6JSyMLe9SWjbzKp+xQsmhgd5zaxwFxqbVFlwtDX6PScDAP2ikfyVrPEDMibpACco
UUDr8JPlypowZE9aySbTLhSpnCZ2t67aJz6IemTGtXaVLcNDB1d16H2qzLipgD+qDqswv8ZenzZh
MqGjJlN1ZTcEjmq/ughUoKbp0PZF8GtlW6jsOVEt62SnZ4PBQr72w6to0/hh2/JNl+rBc7cZw4rC
qEUxapXkZbior7Zp/KvhSGoZ/wYYC43g2g2ftHcZ5U94DJMTQW2pOy8KYXpIPLbaWzu66PFvo7De
l5+9/p0b30X2VyDoTydKR6rg2u9+zKifYHAV/WEj/YjMw4Q+rC0vuvqAC1ZRhUgM8/0zhlXG6F+a
jHATLylZUvHKtddJvXIrUGYLhUAfC3jVoh/Jhj/X0cW2GXZ/+s4+vpfkLkBVlGHcIbGjkk//YufS
oPTNv7lF+cN33jmDgwOoRjBmIRkfc6YiAcvELT+uac6BGhBCafLGUdh98NL4xYN3INYOEsas7D4w
14uXqrEcUsJRr4G3tWBCU6OU65K/KMjSnd10rLHVjuuY+qMEN44Il2x0yGR8OwWOBDY07KM+2OBB
31BJCQoW/EVoXUMGRJwTg4VyZWWQL4k6rc6BfUgrbcBFwcEYezlrlIoLgVdmQAofWJ9LPR9m+hCi
B3G+2mR8OKZ6z+WSIRPLSnV82W4rWIcnm0tAReHcJOl+4Fe8r+8RU7fA0nethm20s8EGhetK03hl
M8Qc325pUEEMKyOCEef0ySqxi43ZUxvk2dZFRZ/YbIltYHoSom+kAD2oyiwuj6blHrd5k2wbwxJu
rJkvpwb6HfMYWjrKOfKt+KXQ74WQAupAVZdxtNSSatN32raTIjx0H6Ptzschn0sMKR0rBGGIitKH
EOJ/9i4tioUZEG0BjtaFYdSLpCWEosyJrzaUad6eIZAtR8vfK653quzmVPcQOJyBlntbJxcPqHT7
qp1x31Ic1T4ggUieNZSmTd6vi+BLRjGQDNS18J0adZEG8S4hkr1I0aYYCIcJdTPbg8tZr9Csy+0F
g0BuHQavXyaM9mofiAhSq4GljgYDKKxfcnYS8t0AF0xEalwaqR8FS0RJvUblAAdseERhinNn3DZo
OJQe02S9dcZbEHvTMSUaKSORhzyvSB8mcl6jSh5WVfRucYUxsonIlMDqt+SrnGcxRhVXWOOybw8Y
Mu1ojn0l+jMYhpAJCtVKRV7nLSL+RUlGSC2N7gBEHSPxVFcRdgGul9ph7pBfZhL5ZdAaGhRjOUJH
S8W1jKyiIm+mLYDyWzOymTmP+KKZxarUjW4PesItRna4BBDVXXuRJex/Tcy5U5ndGZNbm5ylclxk
AUlljbfVlGFtV80Ff+KY9VvkmVs5HnihlEOa1ica4IVOSh3OGlyjkCJ6curhJ2ThWSbbr7ClRzx0
F6n+7e1g2VnGDbyuYQ9n1Ys3be4tdXK0aoy9daxtC728SkX4K8XEXZlC3lt1W+dm9fmr6IjpNbt3
WKWXXOHZoS7F5t/ZzbGT+n2nKPvUHPd+hMSYU7L2idljE+aYwiasDd8VfKeGZCOhwZdnCB9SUpDi
In5VZc4hwtqiJ5KBgsa+OJDBelp0JHOtc1agiRUGS3JYy1YafNYFq6MdoLMXE4KZIiVfJL1i7p92
QXQdfPkv1jTAX1G7r5y/Xukura2fMt2ARNtOTX1cdiR/p0Y3deT+gMMMVYQMbUzTEeJRXrT80Elr
sFNABZ0hATWCaOryTHemBH7WeqJ4wMmTvDR3C1yG7ZYhJDA6ZMzKIbpJgVciPdSguBBqAxNa2yZe
cWkczGeJrn5mQ9Ru1APUfW7TIvv0uv84Oo8lSZEtiH4RZgQy2HZqUVrXBivRDYHWBPH1c5jFm2cj
uis7M4G4192Pm44Y9Y+2ll89U4yCQfHUgp278siM2MpHrA+LcfzTtetxA5NOUVPO1uZSXePYvISq
pLthUQ8UIGJssrw/Na2+6UAibuYOWrUU7LrorYJYDpU0Bzg0T153zDi9bEyDVOP53bnJ3l1KqiKM
9YAH6GtRR+mkR8/EZ1d2p26B3AttBcvn0GQXh5F2LHB94T8pJXK7LM8m9Wk3mqH1eccAOkVk30y0
TcUu6TsYJA3yCO4q3qGD7NWpnrOtaUjaD92DvRAcz1LAJ8mGZMkpdOdrkMDKt61tnAYfCihXEZcb
NXOd0X1rz/2hC0YqM0kI9xNTWHZVDGyLqs9gdR4FBe58+XcmJJLsCWyoz603HpeR6NNon0X2pie+
3KITj2bUH3ba0/PBqJ2ld7YQPy0m3eoi4xhnIRDhVu/aYjytVgDW8iNvGntHutcAyOv8K0gQ1z30
jqy7T5ruPCnzY2hI4Bq/j7zgpEeelSuCLeAJ7TXbapqIK5GNxw0jSnPTW3zevrl6qX3xE+cyhtA9
FHR9Dggh6r6Xfc7QrgoYSyU2lXThjB1A+pmvY5Pdtpk6zyAntcByCxqB6GDcLDeaZWPqD0d3GfdW
Aq3Jrw8ZhIByiG6ZashnnRKrvV3/dgKUOjUZLcIzEoe69cf4bkCT77TZFdJiyadPfdbjERrOBglQ
svVsQeFTGb8HqkQVqQg2A6j9IhH3TgdY5y6tz0W6j91b6pP5a+qd4D9M471TM0azZxlu6QLtwB4p
9dNo/Hngzpfot3ffunWMLL9q6xDG7439EvoPZGtE+qyVYAkM0CK+duy/u/ZbsY5K8oklO4ut4GPo
gm3B8mC5T7mPpbAmW2FtQkgdUSrgrCJgQsoiBmwLEhTRPfnZMTrP3NgT9Tm69yu83o/Zodhnj5TX
VL2um80keoyYF1zQGrq/n4b1BXlsRluaV/sO/Fn4lXCzHdido7AzYKcjPYewTFz1MJAe41Q0LPjb
b2jPIpPPOeiaUjyRAM72WhDE+b63PvkhdC+kr7J6bnjwNORtQ2p2h03EQ9LrI8zk13J5CNvdaB8N
4ywn34GGba97zcWRj6MvzlZ8J5KvzvvnuNjLn0Pvq/WeApfZFXqvjXPXfXLUL9/3MoF4/VmCtUzC
N5hu5I5Mj2fsulcrSe6mBkrYpmoLon/UbMvYzQd7bOOEYGwk4jy/1bi8/BT6OIuCigCDFdLGMjb0
/nGBR9afYIRLSB5lgMIxhNDWiWbPtOqa4j0L2CD94w/CCiiyWMeenZcJdKTDY0zeWMVzze5YTgRC
FLm4GWRzv+aj33vKRh0OSDys23XXxlbYN98uIMyGjRqVPR41Ppb8DHPMaOhFZYLFKe4231mquS3n
27QOdgVFPB3yXGAVdFRHu/heuwhyeXRUy0gYD084by6+UhoXuIrQc/RQHfy42GfDmpzt9gH7azkx
LywnrB80oiEQ082Rk+B143dQy7Q+gIStgBQnZ7DJmg17nLl4kYZNElCgQew9epzl37TkoWijhkHe
8Vgl+4lGdHrh7c/2CnPbSH1WfRTFg+W8xFmJRvFVZn9t512MDBT3sT7RrRvtM24VMrjN5GfjAwdK
frzlXpZ35E6QEDnImwYqsfpe0W4OkbbxRo/3FRrMgnz1/7zNJCfLj0T9mcVrBezPMC1NcBCK9rVK
SH2/c4wq5W9ivwUOPJGXnFu1eBonVJiBTH9QMiJhNZ9fg/Aa8jGkcX8JrN9ioE74Nc0fDGMzRRnG
feHqkPKSWg/KPCewqVmgFM5XjuiQmPekJv4KpxpVnzvNJgv8DQ9UduYoz9Y7ZVCY0Z/SknSTBSXk
XSPKSox9XI7R11jbe5MLMlzPHT6ZrviraWeZBDdd9c8vfYQ/pO/FIsi5sTyKqtiRNsUzPvgBx4sf
fGYFL80kQDTps2IpO/7NQwj3WDuQM4m7YKbfqqHYouHt6yB6XIbisH6VxrTdrQyyQewSzhrr6q2X
zdFP8DBqCF9iog8WEmqO+xRjrLMzTrpjq0RYJiXGQ/zPqXZR45wii9ZB/Lw64JEqxu3ix+eUbVM8
exedN7sAPbWxAJrRgxpErCS9eZ/xCJ4h4nqZpgmEf9avMfyzaO2bOZkfNGpc4XOxEH4uafDUaX5i
Zqa9iC6nSSJZPyUZ90vj3SqvOQrsG1aMa54jRijSvbTLPa+azvFqX3eclef2UGXBzsgC44v4aBSs
k1ZTHA75Th6W2b9NOrJadYoCshogkGSSlwSqhcwx6rH2nXF/cDzYNkm2G9onP81pZaTVLsVzo/ap
QeUjrhz7OOww+BYM0LZtQRvM9w5/hExzhbvxpa3ulKyuRKBBjrTWPjDRK790hu5JqSiZ02BjbFwB
DlwQByJWm8O+puYKUojvQYUDhFACZDIOfmDNDRh7ZIFgVM9IbURwmmIHt2jTwwXz19Xz0G5rjjic
zdLhqmmAyar5dlBmV+LyqDLIdwnq/yS287Ds5jk+W2yA8OYK4FIdP0/P4VGB8PSL8SCXEKgnErtr
343s0kxc7qJNR3+JF3s7Sy67JaJfnSk7AFLJgLPzm/m4zMRecGQMkdpPoCNtrK4qdDAvGVI4N0GA
cx3tuwb1lgzy0LIJYmWxyJdMZOeylUfmktGut+FI9ZsVvvd9tLVZTHJO538UVfA1yY7a9OdU0v+5
MdY1YKALOFbliI8LO5AI8I/NWTKhOP3vzCbIw3EyrxHlf1b+ZjdsnXK9ncnF5iH6EEHFSBGHm75b
mDTNHWRaiQbnBpt6lajzEWMx+i4VbWn+HrYUFH8qxP2FpGg43nnjW4BKVMenPnjM/R/P+pyY+XOb
04x46PKnjOwu4fyLL/K9+5AmN0mdoxKaidfU3za+9ayy7sR+pt7lNFFXvbpZR8OmMduIvI6mJKV+
dAHKTPsiu5tAKhTqw9HPnfgOixt3+utXR63ebGufuc+SBs/qkNv3XfdTytO6dl/q+WQzybnWNZu3
IMxj8RpDDG4f/DHflTSriPYnRzNTA4Y7+TWK6xo6SsCl4wC15Xc14wh/jFA0fFyGsbdaTpLNMNa7
KKR0/SN1/c3MKi9Hm5v9H3vNZhJg2nvleFYWuTnFgfI1sl96S2z4P4D3sCL8gxfhWSKW4D+0FRnE
8hIIuhdwxzEGBtAnOZIEgoSg3VNeRFN4R4UxKtj6Y8qS8ES4IE9GDBjrxvuoFP5zd6Jn/cmN7pcM
xj6HywHYNwlEFAisWHZQ/o5o48LtTwO3UCv3kebVvkCNnMgaWbe9wOM3D+eko4Ulg22QJCxw4e7D
iqwhY3TOsO3I73kaOSx4qXge9tGI/t4fRGUOOnJ3s7bxpup90/RPlvsZc5sOWbyCKVfRvHGjDPdX
f4hadz8F8daN1V4M3nbK5X5qWjzZn+7CWAIXJ4pue/USO+kfE90XdYhVP4Tyqfcd2QNbxtxUXXIP
xc8wEnjLeflIebrnHAha3Zsp86GWurirc++e1bC9FLzh61GDuAcde3NEcQou4hYbKUouuElY9XST
MFhX+FzKdDmUMUv75KPC7pRhq0i8NwevMC6rlvYz09bHZYjAo/g7ncNnwm2hDP2Oi6awHfM9Ydem
pduMRg16eksH01ZFYB3lqkaGj7g9Tjab6QEXyj/NCXSm9Wi9n2RwqzXaL/m3VWbvpoWn8OuAQlRJ
ZBbf7Pol3uimp/aPICUvbiBsMdIxWaA6KxwtzsUpuJQ5Xlub1OEf8KhjFD3k6rXJcL8R5OB4N1iX
aQIn9NugkNUOwZvynzNw9BYfZhwpT0q2OM3WhWqzn7rwj8cEbjTVdZY6NqHZ8cyiF+g6wO0OaBpt
kvHazfIieyIWznhQFGcsJehQrxGIG+gwxXXKU5qgxomHgLkDOfeBFaRk6+wvzrkW1Y0T9neKF85E
3GXMeqHf3xee97WU7U0DFMyIO0/Ahgm5NP44LbmI9UHvF9bejDxmelYlnb4t5vHQjPQqFeI2idKn
dhKva/LIVZgcnUxdZMFFYTfEQqiod27XK0BkznFa7F/6u2/iOgFnJo+dvXChDTC+AjBr6jYQUO/q
9jyb4N54N3GUfpu8fopZTJVW/8a+js1zDYl/ACkRj78gG9OhfypqDwcFwDl+qiWWn3UxOA7jbR7B
V8pWXkB3m1BfXbxEI5CtCN9y8VJG2S4kFpVn+nWsezAnnFbm9wJoS295p2JBI8cRha2KcGG+7Ouk
v3PSBpN60V+4gK6TCPCZeNzTsCT74kNgxFhjBlb3YYdoV/4M6dZcRJOfWKTiwMK0HnX3KmDW9HmC
LV130zGIqowuu6B4n7wOc0bi/vay3ftJ8uYl/mss5scYLS6ynykAeCx4kxYL1FbEPu2POjgB9xXJ
8EjB68+Mp2Hw2JIVwcVfyIFl+cHueNV1d+uL9XvAsbMSz3WEGUYsL5FFnYt2GJsaVbyFJjtIj5Nx
4P2bk/pkF+1ezGrfzfGjrsNXfuxT7iW3Lo6opMUsOOPdtApYdSWH/SCY76KImN7IUR7F66FTPXcd
XL8JgcOugbyIlTt1f9Ke5rCO3qDQujaF3MvmAYb/VtIHkXOxZeicfdtfQ6hYTOqratY8JrjHF1Q0
d2zJEj+6Rt+bjKgYcT6rw0W+4k1TyuQxELGMzwpgJ0iUE0844aibejLvWOE4ny83fPPxJr7bxJ0L
1pvIlruFFvnRZ5gz4VOOgcJ2MnCu+Q056r0EqBhUT2VSHkiWW8nyPmBSyFJvj8cVoZde+bh7Nqzx
x4TqS8e5Lnl04w9s4ka2xPUlNhSGzzBMoSsGYEUDjfHH5bbYut+GYU4Qzopn+19nFzsx+8dsci9L
7r4Uib33R//UNKiedLQC+sd5sC9V8iyG4RYfxL+k9rZuOpwGuPHhvJ/4uk1UqMNoL4b01OIUSfFm
ZbSL5U6xN/7wnQ5yP4ePWPy2U1vcdpxtVH1dogqBCMGDrSzM8lNIlGvxE9ah5X090U3Qxi+Lrqwt
B5K7ObiKSFAZrwD/CIY2tld2MHJkpksaX7Sry1uZ9Q+6PlIjC0dSx9ZtWQEJdTGkfEupjy7XrylJ
GgLfUKjGkmrcnId9ZbC4GHFtZ2Jxo42R17+Qw37zx/Cf/hdSbOpI9lHeDcqogH7Bhm/jybtuDh6X
Nb45+H/X7ZqTxxcHfaFN2/vWhFc7tm9reyGKuRwGDYgroBm7nu5X80DLVDVbBiZ0dS8r6HoVSCpP
Wns36I+i6e+TGSgD4WwRFcOeYeRPDzBAJDGQwhAqo7sfQBOIZbqAEx5Ds508+VZ3REFj9Js67zfs
JHC+mZ28rSps15LzakI4gdxK7uGLGpqnCKeaKnEb4C103/2p22s6D3haIfdlwSaX43lCg4ZhL5Yc
bE1E6TkpjjxCER/jx7FlisjGeduWy1UjCdH4/tUO9MT1F1mVRz/qr66eToULnZmd5eRn1y7FmjlS
5i5vWk1G7ypS/EkV+tXsU5DTnAYLqi8PHUvh+gnY4w/Ohj71klxfzUOQzoMGuWAYh9v4tcCwmC0/
Y1PumyXagJJz9XAsTb3P8U4tyqPqSsIWcMFMOJupC/a2Pe0b8Ou1zwdfonXF/cH2ML/UeltC4C/1
gWHy1NO6O7DjD6j57pnIyWFeW4qpbKaylsBCnX+EoBN7AkBgTOVnK6G4v1tZzSSFN0LgSE7SLR/x
XhUB279yG6/BSRx/bT+AW/jQdDPEW6rnI/J6A5TaBcz4eupuWGzSHDUziPpsFfyVuECqTrEncVfL
Gibs9mvocGVh31IMtS7trJUisdHAdjSswVDmFQFbwXBU0l9tUhLUU7Z/C124OjYP7CGCedMSHcS+
ikmSMwOVKT9Td60QumX6uWTfvXmf1hVRCcYwIOgDz48/5ldljduaQy6PLlJ6NXpjvZcusc7gYiND
qU6yn2Hhbvu4s58dlR4t8eAENPV1aoCmzQExdQUtO6ND73O5lg1S0VCPhhxCxAQmPFhfjdVMp6on
0RcpbED+CMQ6gLWv6/ewk+nWczmvp2+lCb7dbPgoQMJsha22oSHwOzgtPz9LPl0n4+hViTvV0fET
yhxHqYR/Mlu8WsBHTo6Zo/ech6AFclZKljU1oLmWP0Kd+xwDQwzZlZ1DoimbW9EO9z0kyKRVmHbH
KtwPw9WKeYQ5npabsMTlaVGoOplVVSn4kqUevBSjZLOvqB9xC+EcFbiTqG24qwlM3zLHh5l5VYZe
zLFT+yI9Bjx8aEPlMAnhN05y6haxVulgDllt59s+jPtrTbjQCT2aO4kyW6H33c4hqFZNkWNcPIuQ
zgorH3+A9m2nItjnwtlJh7AyC6aNZECoFLaB4DeYVjiIUleupJWCHAC0beKjk8Lj4vxLtJlOehlh
hlWfQ1jd5Y31nHs+oJ2Emb++pvNwzfz2WMwNp+gAI0Fvlqskv5UW04k3VuyzkjOPp+/lED5lVQyh
w4knUHTZU5SmD6Eod3lJVt8ELqP6YCOXYA4g8w9oEiPgbGFnEJKyOL2iRykeUAH8kESFp4RMsyNI
bLSDvClzcFgDKHubwo3ZYW3t+CmuwPUvVZUhmYYAChLNM8TG1Otn8tyNyKpp8+Ro/58bPNDIAZzR
8qn+Se6NDXc8C94mamydALo/rzx7GpwSHpP+0iWVCSjJ9aHyIKO5KV+SpH12s4YYiq8PXsHF5fbz
xQon9xBVFzVk5aUc44MMWSOXITNWUtjzUZfJtW1ArygVYxvfSp6bG53A+cxsoPhVQSGYKYq9WFJA
H8oF/B5Pu6EjpyjZVG/cxRsPHVdRuzYe+d13Mob5LknN6kEvj7m/0mugP2rHmO1iyGgGq8uJXi4x
qnk/VJbeyUb/zm35MzhUcgSiZ0Rni++wprezl47W71NhJIVchfs3BkvZBojVY4xm6/bl2W4xiYXs
D1vZ3oi8RVQfoeGqHEBXHg7QwkhSSASBjfvKEfo3GWoSLLnB3iC+qhmL9txss4rdW5f4P33TzLsO
JKTt8zaN8LVmSCXC0LlYUk/Rl4UD9ybHOxqhvwfZB+nkZxOODkH1kvmJIjTbIHMvIv7wMQLUJvnp
ShytuUtTXYZ5OyrL92bKgqOr4mtVI6QFwLPaBfBiFwbHGIllO1UMdK7nPdkQ5tD6DoJu0SYErM8a
zRybwf6Lc8MUz63BOLQk4Be1Mi7nYXMrZ3Y6/TSTrhWchagUKtWXX8BonePnyYGZmyJvihqT5SSS
nU4p9bC47r0h+M6c6ZJ1NBFUxqdKkeCE0/6b4/jfItgHaM4FqsE81+aMpTgHqkTBSg5ve0atbWhj
x4/sz5htj9ZYejLH2XrL6qZ2CC4rNzq3LrhzYYUfEdy8CSJN7z3lkmHC9eO/3GtKHlgsKvpHn6yJ
mJZf4bYWaBPqBaFmOSGoCB5gRWwbFJGCM0n0MvdcGZX+zAJixpmhF1Z44U3dPOesp4JsEli++Ti8
kPWfdag5Ff+RYbBx6wQQv021sNVRsiasKr4mxNRciHJyZbGZukTyKeb3KWp3PjCruLQY2PBOj4nD
yaYeyN5ODZ6KvuW08Bjl9SX0AF331HBnuQJlM+GejesQL9K815WHoLlkgCeMe9USuoXTpHe+96Fc
cABxDHI0Xn3dktoICAkZKGrh8W60EDDCUD8ObnN1PcfetoYyU9StPoRi4yABS4b+omjfkGnvSlkD
BY6tkwNSOxq9S807zp2TnVNfxE8TXx6Yn1BZLZcEh9+3WxNudcwJPrDQzyp141ieoVLlof3/nWi9
bOd07jkf2Rv1HWVp44DJw7fuW2x1Bccu9qdkFsaSeJdmtgmlP+IHfWzZMRSYZ4iwjRS9+GQP55bs
+3oSygf/Neoxd0bTSSQNuVPs713C1kt0w2MhCPv0DoeVsjMwmcD1YLoSXv3hpQkqmk4I1eWKMaqD
+kXp0GKGk6t6d1tZ3NlbUnX+EtOIzerFqrDezPIz6zEpartCqve9Fg/IzWQoBHFkxFregjiHBTmZ
SCHa0LrX95ES+m2AC6wPuscevw+cJZQlL6rfq7hDBXNZ0KX3XWj/RRx4kl1HwWK0p9oX8340l/hB
SdEFAXf3UOAcjMPkqFBy6p4esryk2kF145nrkrBiSiCtX4k62oGCARdwySrczVMktzgAXgp7uIrB
B1tEJQj36rOH+Zdh7b3iMkUdyzepouuj6e1uZ9vUDA/q159oLViclpkPHC/qW7vp2Be3ln/kikMp
03zVYw2GfEL3L7IE2YFAk1NbuzoP+feewMOH761dqDOKuh9stWxWeziOOaTctM5fJ4ctrRWQMfSZ
n8IkxtLLbmji8mFH8+gVVbGdCL9yAK8380ywKMrGBDVCPIERrUNlb/wuKigoZq9Y0U2LYxEndcai
vnUa6i1FBEDCTDsyhktc2tth/PWrmEOgN7373KXaHo7NiM7jd95Thcl/citA5csU7JahhoUgHxId
rgXjBtrAhFpdYNlIe/s9czkZeWLOMULjzBtx1HLuNjunGt4JzuVeBvUhSB7cpve4kWFfytPwEoyo
vzHS2GjybsOXlFD2dJvZrLQd3ye37fhgtoozNQyEDRG0Jqu/0Y7/Gxv0h8n/ay29jd6q2f4XrMm8
wD82xamcIcgP/U9jYVAx0crYZ1IZ7XfMrwYd0I+KgxXINw4MUOMU30SvpCzXUi8iXyKWe9iZlia6
Vd1DYbdrBwhgqHQkNzRP+rmBPeDlKN2kyKkdcjKzeTRDXpD5jIkRethofZW++NJNjoHLzlJNUXDI
+gJRayIDEbXeKeaRerWgxhVl9uFW/v3S2dRdt79pzyPTyh1+j+Fb1Y3PN81AHVEvTSWWa1fdJ3XM
p2Gzpxk1bLVQQpRiZJ2SmnCVk1CRSUzCVggiplLsA0Fh6jqh1heugFhabgfUZkrDgi3vL7PjvfRx
CYjHI9urKrtaz4p8b1Dgs7FvyC9qMulL/Rlmawljic7gkKGAuMs63U4eXad5Q3dZAo5zVgaHZ+p8
ForxQyHdmNSAeHZi9p1trm/TSVIrE7vebprzm7wbWFtJdefkmiwW565EoTsUXQ88YxwpgmE/3dif
dFGoTR04DdelJlU1d7+EF3HHGqJGduzu8jAdznERPDTD8FVPOZs23HuHHlvDNAZMZTq4D0MsxHNd
E4tiDIkKKQ7xyAnOZtvWcFP3ajp8hyxZdxsW5auDXB+jgO90pF79Mf0N3WHZ293V5ESERg7KfwIE
ZiYcQFODzxXJMqAcGSa74cYyzZ22QtKtbi63TkYhWwxdpGdCzOKSHdFMqMnt2TDkER7c5Ry4A409
ImLfIu273OYA7ybwVisG6K7AHUk4MFYV0l4yHmnD2eauBclFMPeODrXKc7ZpsGlvhHa/tTsikxI0
iAxjppW5u6afzuDav5w0ImjdIUHlVcR+mAcK0SHPZfwcVitcR/eAlzQ28MDgOfbwd6tU/pG9JBLY
mHLrWLsqXN6n9Ntqy4/Kaj+GjGVBHJFkqVX/LtOEcNvAx5/03ovwn7MKuje0V+oCQ+5H87ATufPP
cHTlMuaJkFndJqXtdNAwDPPBjbDSlIdC1cey7yEdkjIg+llbZODsSOwXuqSJPP7pU+gb8U0zd3Bb
YXOu/36uOSZiM6S04zqvxXiDx6Y8x5i3BS0dR9B8+8Y6ZavTIl29yWlMWsdfz9eGrXKzBtzHvv+k
cv0nxMNkG3kRU7GdR7/Dr8ZhhPXKdpyosJQ1J+RlFk86QSCnxZ3dwY/nSwFci1dXRt9BqaklXCil
TBUWIBaScDGotlXrkZc9IiITvQOhuOul+4mT8rsx7VNgj/uM/dKmmB8sd1rdkT1owPqt0iAMUnSt
PjHYBop1DtQEpF1BY9cAM0UNhxFwA+6SfgY3WWYkSYJ5HyWwPBZlURs+IsCGoJZG50qT2wyiss0Y
/dKJEdpJkYv7bIC2JrCaeCcna0KSKFW5qyze3jAj15xL7ygsniLz7GjaZ5OjHCWGa9slJyXl3jQk
4zB9veuy+k5r9k2mQyTBMvkm657ImXewdEbZp4yQPNg5qio+/v/fDSrZUfP8WJf2s5s4zygYPwTU
L6PPydpxGQvL6v8p6ZimFW8zWuS09rs7MCrt7F8yBnd9+5SxKABQw5dsMdN7a5m/lYsrxiaiGOcv
emb28brhpXZJdFccy3qDFpQ/OK1HO2DxWdPsKNt6GxmYABUbgrH08ZRE/mGAKFvyu/8J1p/sWtCh
bJ4mC2oI5RiGZdFKWsnzbSMs5ltnPkiLmgHXJYKXRXgObJu7Fb+KfdV3n3o/JW5WpdL3tIwg1z75
MzlOLyiCbeRju6sV6ckGmyEPLsRfxE5uBd0ok22b9p8B8bIqJT/cutgy02D6mRvrpY+y9FC/jXGm
6V67kgX4ClLDiNkDaWmRDdKaFVSSzjAVo/wvLR7O6ppxFLMPO/RXZtZjjgESi1PucfzbjCPRTgAa
F2+akh2AV7BAoUdBvF3T3HslTvh3GtIH5dnnIR8Jd3OAqX1oBc7YeySRMQ3lOkp2ZcCjJd0NAa2X
IWGEJo6ObcTg0syy3Pk+D+5w/UoN/jO53TsnnvttOfGZRXJ4cScMZCb8sS3fQd2COM69yl8+h4Qs
qU9cb5MM/EiePgUoqPLWzRkul1GUl3Ye3svopUy8c15VmwKf2hJkPO10wRqQUHiNBlpU9bIzLZN4
oZt/Yxe+i+TYxe49r+iSJwQUdYCxDUIx+2u1rxfN0WNkRTPn4q9LG2k8oO+ZqD6raFm3kODQrCk8
uiHmqHyGmm44DI5uordhzCHZnThsp0mMHqW3LVxTLwzeu9mDpup69ZYnkkbed9AxeXSh63HP7adl
4/KS2A8nyY4q+mffZomJ1vmSQPOhCmVB51idfH7xPkiWI52uZ/TpLtqUk+IbPyzWtmVmN42IsS/M
v47Fva5LGIa0WY5BA/KxC/m2jQ2TvxcgcY7pxS84e2gl2z+JXTT86dcTmNg3qfVqR5wDq7RhlBHu
cfDnldKBqyOmngZpJtuwWSa5LOp/psPMUZaCYd7vn4McOxGGgWOt3ZuImzqJSd6ZNuadC9yCqF+5
M9S3gBCdIXQ2ksV5AcanZCPatkoeGhiYuiE5Vfh7Dc3BTe37ysMo3sQWvCRNWeU4wElpYMk2NtrL
4C873dEWy1lQqGoXpk2MsfCz6F+Mz7E/z10Scw7QA5fIKmlQrjUfDbUqger3UDSqrsawwDXdePVZ
aEqehwTvkdWHJ0brbVLydSw8diFzBq8oTdgYzQNqEas4MhEr8i2RGBirZX6VThieG4b9MGM/zYo8
MzhdA6L0/VhlN/1kPQ7cxw65br/cFrlNhPy+fjDWF42c32cun5ddc2IVy1MS1vUp0uGlHevVYH1X
1XZ4VgiYG78WlyXlXtWkSXfkfHi0Ojqhk4olrx1bjAq0QBUJdFp/8cK96bl9uYX+iGy8rUHYpn+i
WkoW+MTQMP7u/IzLQznQjusRdsfMNxPJy76Dd5BtdUXgrIuosKjnX9Nw1Bvi9n60CDXlyJq1pOux
pm6myvHjqXHoz97oP8hlqp8qzGiI+CMS1i2zDmR9GxxynJLyGA7c8ZedXVEqZpoPdlscs1zJzoYj
+mKIedoFeUYe+FQXdn9w3PCJNk+soSTzrPzwY3HrL/yq1BcMyl24qTEpbIjPHFlJkmjdTymlGdpu
R2wlLItMo/Fx+bRa5gzoOk2Pjh8A6BP2R5+6Fs6C8Wzi7m+1eheyU5gxaVYFqN9QraDOmVOS+yeu
HU4zSwyVoJl2MVelm5/ygL+XDixxmBzdDj8/9y+6RNvcexM4NUeLy8xW/oJeO/5jn2PwcIF95FZb
YYqOyutAt66cxb5s6uNQur+mNtQCltzhI2uX5OGjXdLi4ukV1ZjaP/MAKKme3ZtZYPcV1d84aeaN
1vCRXUKHDqBHXyiEnwUzbMpE3Iq6oOu2OTS+xBqb94ielboUYEDAKJOoacLw2ffr9pB7egunJDn2
nJAxjET/cq60nUk+3KyrjsmUry+ZMZlR66FJXKTR2csO9eDSD07BA9Yuy9n2aUlPrWuVRzfA7NYO
utg0ANgka2OafTkqL/KHYFU1Cag5svjhWwUizEzc+yuzWRIP+LxPCC5h2hPzjOO+L7noe24uXY+D
nyubKqCJvIdmYLZ8jdOWYQWGNR63uATdkbNN+SM7zjButVAIkOY9se9mH+fDpz0yG6kpfTXp1B0V
tVw+u5M+ZEmr4uamJEeXtthkE4OtYFmWeTO3NObk1nOh2d7IvnWPPHvQA0W1S6gO78rM3ChPkJpP
zBney440Bb2oVfSTyVfdQqAObLwbTZLfJ2p6LhcJxap2kF9w81Yh9yVTrfbMovxqRHczKRQZUfK1
aZ0MHEr1kBZ42p1ojdKn7ssQZAftLq9j9R9jZ7Yct3Jt219x7OebPmgSSODEsR/I6ht2ohrqBSFR
UqJvEj2+/g7U9rG97biO6+2oEBuVikUgM9dac47pvxc29VKUociUEzN7WEw9YTVjyoXJDKRYwNZ5
DHNjJAOon35ZEaT0wiWBRSHpCMNptdr1ySZlULfX4RtLZndvU3phpaE51ZfZfRiYN29i/3Y9lvrW
9r/EnWWfG4Uez2lRzCfON/aq3SQBeHoShkAW12ipkMzlIn5rNCevbNi5QVttqnAzesgnfcrYynDQ
Jhw3YCcLR+JvYuhbGriiMMwL4gB4+7q34IjZScb4JKGek7yfDwtV2D3fffRKRJgF6wlsD+8XMsR8
AMQylijBpw798vyx8aN+n3Kv3gV9c8y8iF5gSPWLW/KpVP5HO/e7rbdkzBxjuY013JheEL6qEK53
ekm3IXyOKY7AP/qS6Z7uX7IcFSoWjKmaoWKqH5NLC7YNq53xMG3MOnqdYo+kpZyNRvbxz9ppPfqV
4jTqiBj6FIMMsYaxiditZ5of2UT0psPJGlo9pZzpaTuGL05BWRp1Oe9+jNJn8Odm30yXKFQjO7oF
Al8GBLEVwbZv1imeyaP9vNA4m0s8FUFWNIfI2g7VfJ1DPH1VKY++049HQCePg/WpW0pS0IcSIX7F
BoIZixaAqnaggryaO8oQ1NkSTgXy4H0CYNvkzS8GjOnW1eLgjQ4M4JDeKvWQPFA74MymWZwk3rNq
IS/UmADw16OnnB9j2fgnVJTDcZnNzxTVByzTXGzmkdoutj/SgTUoLDtWBM7CQ+eRZWhtojkh8cKP
t/XYoV8nh9gVKuJ78qel6oZdgrJbAW7qQt5PxGNEWozl1o3tz0Vcl1umjkL5IUF+7ctExFoLYYZU
DJKxFSrUJe9+Jpx6TrYangUpHRuTh1+yKPquW5Ne3I6sCK3i6JiIGgIKQrlcEoiGnw4VX8UKHzv0
Pn1b75a8ojU0UKC3+TvaBfCkjgO+QU7NwQ/CH9noH1NuR9al9nEkq6a3cnCeAh09Iw616cNzIfk3
nMA7xwFUE29OXCaMCuiRsMC/LUZs4yJ7DWYHWP0MkrqK382ArK/MBrBj3O255YVAxKejb86xHPXT
tODOXjjNIsTL2afICdIZ82aNE6aoykc5WsVmimlcRvgBTmbq8A+ygzl0srDyzUATUK+NMBL2agDq
3dXyoIKh2HgouHIJ/8FxIqBDJU1qehO+gtLq1wZTKQNRHFHZm29ziJC9M2581U47t6i+mPdkCffa
xcPS4tIdhnpbzC9LmCTbAGH5xuHdDDKYCjohL06XyWapkS+xIX/jvv9GcFjGqXr6OUtJfpPAH7Qw
Xw5tUV9iwSFVQITIGABlzvJQGrXp3k3uuTvPb19lWl4W/J1Lz2gdOxPzQZLF5Hcbm+g2aDOo3GJ6
mZdr0FIvVs0C/C5HzDSht7YBMFbadj+EVPUyJtTBS71L1lNgJnK8dgIirrtKsmcPGTVlZUfGM2fF
HkkbLUzl3K/cEOH8KNbONkY9MDv59xQ3OGIHcHRs/KvyGKVojDYz7OjClCnyq9Z3/QOVRhzi7grb
Zjmxyh9SxUiV/igdMa98bh332iwux88RJcZaw+QoMLHIUcpXjbNsYliq0p6e8F69SU9VrIEx3nKv
hnxn0AyOsN1D3piqHY5FZM/c0095j+R9ERhoukjCTY2QqXfATFeZmJWaCFjgtGsyv0NAGp/QuIJz
jioa6naAa2A04N5RcIeasB6J5L2PeN8KOytxyhuYoakNehGSYOaxPKCYI4wmqdpdalg+xqWlMxEU
LBcR8098djvXoJ9qGjqeXcxBFDYtwk/K6HoayQ9EJaZso/dz3X3MGghN2D2HTWH409g6Hw1zk7ht
y+2gygcBMG5j0m2DRG2DrDpBbMF2lIRFe7HiHfnD+jJAl2blMigaeyhphtaOSPa1ZvUJ/WI8pHH3
KAfFMlX6KCf94DXSBSL2jtZI34Btmc10yRy1HHyL4S5OZHH325/+66//81/v03/rn9VTlTNoLNu/
/g8fv2MmNIlGdvjHD/96Td5N1Va/uttf+/u3/ct3vVYF//+P3/L/fKL15fz9efnn//byNt+6b3/4
YMtW0s3P/U/4VT/bPu9ur4EfZP3O/98v/unn7Vle5/rnX357X8uL9dl0UpW//e1Lxx9/+c22rds7
9fsbtT7/37748K3g7x3b/Fv5I/n2b3/l57e2+8tvwnb/jF7JcSwGmq6v+O+3P40/b19y5J89x3Vw
hoRBGIaW4/72J/a8Lv7Lb77/Z09afEmFyvVdJ7B/+1Nb9bcv8YSWjUoq9JUlbcv2f/vfH/4Pv8V/
/Fb/VPbo3JKya//ym8MPU//+y15/OE9KS1m+ZYfS8jxMi67H19+/vSSl5rvt/5PKPA4Tr2VnqQkx
imVwpdWQXQKzwMtO8bF4/UtdZz9yP1PnaO5KMt8ca9cFqItiPMxjyQmvy3N18SwcChMqxSYwKAyL
Ghu/RSn9T+/u336Af37BtvzXFwxx0Ocd4EjjUdQ669f/6QWHfubj1gLtSS93PHn1EDIWSNh/rE/c
QDW1MdnAg95Aw8UnTegbxy7/AQgqgdqpx35CtfufX9L6e/rje2g70vJD2wml64aWUn98SdNSh9k4
0IViKA8BZUGeYQfHJrAfvaV8pC80vNG2OboxnqVCDx+Fb7Akz8Gnvg32Uwqjdt4TXNG/hX5/rgXU
gGGsl10e52Qi+1RVMy3uwbhchNzSf7ij//mtdJx/e92KF6yk4/M/h7HcH193WCDxWepWbNREHotv
ysd+TiGGTUnzJscCY2v+KgUJRb6qsDbKMX+2JWFWdlXu/ZHo7SgAmjzk/asMreK1d34NfnjxJ58j
kVjOiC++zMk4n//zy5bBv7/hDjskVy53R+Dz3v/rRds3YY2YA+Y+ly8zOc+9/OMBCml3ZJZ4/Men
Zgrpi7U++E4UUZWvf2zchQgCP0/YMP/3CcTUykvge+C73Mbd5GE3nenMTucaiuLvf7p97vYhbmkC
MmNUArdvuX2hp5svk+WxEW7yVFdkntstFk6GleH6cPu0i3Rnq4fq+zRYbx2CiOd20NZzN7JhKFk8
t8IQS+RyIIXow/HTmPbsFX5IjT6Ez2GG8IGxC2FpEAXDAAdS3Nhf5mWdrTuT/cCkMTklE5LEIBy+
AHZ0LlnQOftx4iBTYlJG1/73jy0bqauc7F9NV+A4VYQHtByXkLJG/qbVdeltJrr2PvOgE/nQ9aVd
wZOyy9RWB1VzuX1O40GpEw7bsx0Pl8i3hsvtTyx2w6WaouLkDLw4q+TEUAYypETy2bJDeyIEwAF9
kYKGZZ6NtMl3nFO2PiAgAvPKFB0r4u2zgynLncyDz02LlbQuUEnaBX0qoEmo9W8PnhAScj5DuAVP
8FlmkkiIvz8MntBnPdPJR1CedSR5C45ubtIUW8H54qvlvCaxLb505TIe3G6odrdP2xWRSMHQfJ5x
eB0AAqcdWql+6cpP6Hesnc4HQa/HLz+JJuKE76XzHq9a+Sl0TIQ6esBh7/k2tmT3kusp2xhqaVwW
ov2gWd+vdZu+DIXpUG7zqaJAdBllTX++fWiPJj2O2FzslrZGOi8TUcPl9DKmtFf9AEjX758rCu9R
jxJbCN8BmG56SWN+gHGJZvJL+Qsmx7tVpYuGhJ18NDLvOXPk3cvUYFIopvH3j4BEdCd3jj6bwIoJ
SdVLdc4Rqp1hW3obE+M4Wvu6Xt93T1YRyqtY1TyL9B4iKQKEon28vX2orY41d/2CEDx5DGBBhE2y
xVWOgnKaocoQPFDf3f5IX37P+FYf0ly0xZ2dOAh9nZFasJrQbtqr5Vil9XAO14coErw5hqZUrwy3
XhyL05DK6GS8hugCdIa03M7WkOAPNLZ+pCXV7uXcCE6rOW3oqDHuxqnqXRsm9qXtgBItdZedlxEx
gwjkJtEAxwovvGhft892QP72SAhoGgr3yi8F7meII7AGdsfYEXTUZH8a7UQxHJA+bsnBOgZF9d4F
XUqsZamxwKT6o1fGqCZii5AQiK5ngX0oIpPAo4uAPJlZtuzLM32kEI/e+keb0S1vVFzsdNA612LI
X+ho3ydTXT0UVd9s2iKDFWPH0a5UA+I8avE7Oar5OEzDdvTsj8LjcNu389scYBvzc02rUrQXBp4e
+UMWodMOt0DmpumDYcdfz/vRQ+nBx+h0oM51NDwWpVSXVBEKYsv2qSuUOFiuz1AkCr0P6B2cxwZJ
eJ7J8iFYhmlrddRUYC7GK1YHJG/Rxim0+8Ikxn6ZHOZHrWgQ2bo43SqiCtZOTeaFLyn3GkAe2nt6
GB600AXMpZQp94Te+6l1vAjONiDSkWJNoQqIFrWGSoaYkWwSPjNNDdeCY+tqsvSw6MRJnXBij4ft
7AwXRmU1dt8iZ5xAHza3i3c3kT9Rk1knN0GYBdpKO2P7aBTpY4WMedsieNzF7PRPVRRtrE66BCIV
8RZ+c71F85Adw2V6D4vGfmrG+i2s0No7baHMnd8NRxBXI8FddcowZ1Lj2etRO8RpQgRsgv6gEn75
rBJMVaBZXq31gfvhnksVD1jIQggiG0YhzdQ2XTz8i+JLk5NlO8XW41im8ycLEX0jFF6SOURAHa+X
R7b4p2ywd1Prt9d6KFrc75Q0ZaqmrZDO92Ze4V2BCQ9RHpKMh4tTirF/8H33iVsjeb09lGQ2RnB+
w2i+CFi+BLU5tZNfVdfm1HujOzISlZ+beVpe04Biacq2nt2OH7BFX+n5pySVUI1yZGywjXjTU5Ek
zgGL9ovApWSXcn72x70ICvsSlaF1kaI/xOzv+LatVSIfDxreHyq/rL+GaWM/IMwh5QFtNHg0P9+q
kPQNEQ3eoYqgSNujdRAKf5Xm2ovavLpWJZ2T1Izwm9S9ca3sYpfRm/ERYloI8s4DNRXd3KdqnM3z
AOmy6QYs2f6g7tS4VNCXAQTs854xv8zBbVKQNj4Kl4VAREeHxJJ4DL96XHwP7fow1zAFcH0tOyHn
x7lSPivl9LAkljg2ahzwmtL5qUILVrbK50PktyjvZBy/zowIadbuxNSr5zBc4nljYzTZRlSbXLIJ
k2TiTtafaZjp3nZLFW2t2gDsqrp3JAVvELOQKfolbNZWLNsoGiRArLVn6T65OTrsWtbekb4ezizT
xi9o+75jlFo4ybjzed6XlKMXzq3mXAUfLPxW17RV31BkItFPG2YrjgugvOvbQ1HiO7SKHPyL6p+6
XgnE89joBRERGyYpwd5O+ovdLJ+iCR3Y1NVqv4zU0eUw2i8Rh4m+y35ksZ1ch8DbJJKuNuYPxu/K
BpPsC3XuST/w7A6SacYUGbwTCPUl+JVUogOJcEHIQJ94/hIrqC/oL/EHITbb6d2cy9X66k5sLwBL
z9mIlWOZYqI0rEnDT0s51mLuLRo6A3M8QMuhnXhvNd17mOhiF5vPMl5ArRDFaLtYtCm34Du+W6sZ
M9aT3MSy02ds34R5O9xZtVHwl3SJXK882B4rUwG9HCBGJZmknLCrAJSD7IVztarvYxk7l0568NOI
1hZN+bGRRGqUtGD6ZsLcAX+wtPWCSyWHnAFffHFV8pzPjBbjlqUiqLFNdi2MwJYmnhWb05gPeqem
/DVz5wBmDMbN2dYk82CguGJQ+6WbEO8NAtNzT0uy9GlmenP/AqGLkZ20HyhOynM85YwYAh3tYs9n
kqgGxCoV7PNNXwrORaXXbl3lCOLGe8DTdtNuo+Y7U+l7MdRfIWN7ZzetoNrRE7uLCya8kYPXMEhV
+RqutJ4YWWNst8wN1PJLiyE7GyGzc10peAC0DzecMV128Qi3jfKPOlYjcpv6pbnds3Gws6eqP3YD
MqquRuhprzfBoEsHw/mTZ4N9FXRId+3cvPtmKdmqE3wwcA84MCBHEM6pXA+R/XAuR06uRZqWdHjj
81rWmqzAkFCQCKcqqP0r/GYcaHav/VwQz8wmBePXyc8Ot2NFt54tErkL8tyzLlFDnNQ0RskpdpJn
TuHBw0RZjYlXBI8aqzs5A9+Y8H0P9kUTeo/12PZ7FSIarNGGnuoYLp9cJw2D5Q34L+cWKXn/OhvQ
vV0RXXJCdumK6eZMHy67bwR8+ttaafsZORYVa2UwLvZZYZ5migF+LBAAOv/xYCOlQ2ibCpLDrKOn
h3pn2RFOuq4GwIXXZOd1vnvnD9xAGW7Hg86KAkAHQmAhxm/tjD8ujr1XN3SSg2u11XGCAzaJUjyj
mQuVGl9KTDpW6Tj+fhwXHGjL8Eo7Fxiwjr8SVzzd28rApCwca5vTiQOk77pPo5Jfkyg4NKpm0r6u
v2OPk9CNwzxh3jhftVzMJcmuXk0xZgVZt4NFmGNKwj+0ggg5M8pZaVggUHBtqT9JkYAds719oMty
o2ZFTJlsYZsAiE9nlHb4jO4sWfOjUJz6yLUqYQGEIKniQ6Uxgad2DDmsPwcOF37Ste2+F+YNVkkC
YxDeeW8e7FgUxxr65m07KhDzXadmRZ5PjXtyXe/RMklIZsM43C8t8Z+mZVNJwGdOxfJRT6X/1MvP
0nG7j3+7x6SvnqMWPbkeffipw5A85G0Izn4pr7NZ8PCX5WnplHMqijdn9PQ+duU3V3vnkPn2SaeZ
JIlCp5QdDUefheY+Ip6v/VwQ0hhmzRl1GL7v2UWzHY8M9+aJS6Zze5y8FcxpG5TZzoIJ/tLY9Rcw
EMHZil4W0H+cPmWJ+boBkJIXMM/g5qDGhvT405ft8tVLw1Pq6MvSe9YbceXQC9usPTSdkA/+agGn
1xQ/JR2/i6Uu2s+t371XIqzecU0BRE1lf2lX8FlFHPnGmTi6hBkQnzv2jOqKBqCh8buEADMNcorb
GUF1zWeEOXLvMnUHhxafKh8fYGZFHxpFQFIWeEQ6WDUyiFB03TZZC0Ex+ahLAkDvARHy04KMfVyC
lhtmhCPi4jXC4RUeE0ftyyjAZQOXIyb0UySAjibNgtvU0SXgDXnyhpLhZTVgPcCHeo+soORX4u87
BdFXVt0Hat6E/k3+GhTJfaNMwYKc4W6hdt861ZJfgggIX4FvpM+S4JqoTl3bBS9haaGpJ2VytYKB
wV481mRtYBOZMm7uU0MDaQ5675PwZA0f0X+i8e5ftYexZIh6ak5UH7shL+1t7gy0htC0Icqov+nM
RvfgYRXHBHQPy3y6tFYwbWROulMmXXL0uHucxqt3ad7uhsE30MHy6tw7Rcj8gaw5vyj0ZlBefki6
E8uS/dJ6IWdqfM5EkzDuZGt/HpmIbYtyhCo+NDExfsUmaUfDFYh6sqp8tZUFM4iyNtnF/fr7pa9R
9T4VHbrc0o2zTUYEx6MhxejUMOQAfRF6Bzv72BYeo+wqRy0Fs/x2L3Z5SXod0PFpMe0pTJOX2wpY
ZV2Cowa4sO+g0ZU2QGXTmQL7UvBJaMu+W4SCMRvogytchdU6wpuereuhceZtPgdfK2c4IVdxr1Fr
uVecDKdBlPohLMfuzm3JlHLC7tr2VvQouCwa7d0xVPafhq62Tk39o5zK4DmCWjD6/S8TmxroIolp
ZjIQ/IyuiTifvL0rQFg7M4i/iCBvAVPlOPs1o6mRLhCaT0Lj1/OgYKw4w7c43x7sGOtoFlWEo1Q0
rdMoSDfElQS7Qmq5SzpcY9aUdecckcMuzdAq3ho5hjc3kuXJgfGdl5q5j/AX5CAz0muJNO1qpXlx
dS1x5bL4gCi0PfjazmBur52EghmKqYboXGW4kGTG8lws7rKdXFQQs5Mq8lr5x7VD+ge6gatuJ9z4
3ox/30chv4oLy+gO38Gnofkg7DHaMbRuzot0NL8oFM1tGDEqHvUHZnb5sS6Xa+6QIF20tniyTbvs
isb5ttjduyM86zv5JfvSy0rgTe5zNanoYEOl29rYHT40zXisUemt0JDiELhl/NrpFVm5wEdZDwSR
ClGVz6wqRHHoscyv3vrzzwbohsb9vqcICU+Ezz7eNitJW+zUhPOTM/iAudwfU5SjFAmn+s1tilMy
u4Ra5zSX06E7m27OL1Xtf57r9ttY5YrnVmvK6rDKTeWwrxXErUhgj66j/mXMV4KEsqbtGGTzmcyP
V9NCbhGrYbBzAWXFVh+cnm53y5ICGo2iCXhBNhzadbZtxYnajhHkg9tSqVT1s628hzovKFgy+VrN
TfHqKfu+C5sjiAPm37c7syY3DxTgNXrN7JUeWkzXzOuCjSUZoeVycsjEIhVEsBJznE5OdVC5z1Pt
MlBaiNDLrcfOi0+Oduiaod5lE/Z5Zht4nahZYBTnB1myiBTI9SKn4yA+l996Wl3s/7I66FrID7mo
xxPzyN3s9U9WchGISq6+QD7mlEO5D2Pl7HrIJHj6aEGHaCjO80fMz7g4Nvi90SY6MVz6BF6ujOmV
9NkQ8doElYlqH3XogwKPMGzdlQ5vJlgMch+ixP7CkG/DUJSedJeS3mTyczmDHqkTG11suHrMmn1S
zhAvly4+h3mN/CA11yS2irMFBpaWxXSf6sp5UubTbe/viPpcbkGRFpHPTRjtTC5+clCmkIyezEgv
ZYGaRSuRofrikw9iidZwVOew5BQdDv4yop7NPtwOd74fj/fC04g2B9aukKmxP3UPnTL+sTCgs7Vq
BRywFDTGiHtE5CXGAPrNA4d1id5BRP7zWNsMeTXwBG+xDpmTvWemD5/8OTxXFUDMxk6XnUq5i6ya
1L1lbb1lJtgvhTjTW/8aIUk4FRZOBCmi6eDY1jtayDe0mOElNKY7pamLEL2WHAEjqNfjRJAfEV+O
V0LMisHQpU17CurRO2ct8B5/KUDoDRaLQjJcRtfi2mR3S7wcMhd5NJumlOY5hmd+zfRAylZBCcCk
mw7e8GCsAIt74iG1Gkr0UxU1N6qZHk1EgWIyRiBGxTo/3h48hoOPbviZ9wuAUV8xG7bj+eKsBfKt
SsZEQ++1D4g2K/XATTdwoY3RclzCTG+F9q0zEjHn6BNv0bSjOpSBdvcihuqNHvEhasAFwLFCLVst
YXDXuj5SMjHXG19q676InflOz+gisxR/u5MvzinqSaqOrAjOM7t8X2isDqXHIWXx7znmuQ+FAR6r
5QD7i7lVXVvVkbU9OGqb80GidLP//XAX+B+V4yKJ7gHnBU6rnywFAGA04xXxwTnGvoRhEQSdKZOX
aio+tRXW9Nu6NcczwcCLgdU8a65qpc9unH+yU5ns6crpS885H55JHnobP0QtD5fzH4cmK4kB9Dje
e8cxgkPsPH62zPLBHR7ysneeEd2Sexopda9tuz9qtycl0IN9aNsRjToZlqemWl05/fZWsLgaswPi
qacMec+5Sd5LDwVGksonpQqzi5k5YfN3uDG4LiEck/6U/sDA/FnU0XNgT+1lmRt4LoXyaCBI64Ld
qt7hiibzZW0B+2osdtOaeCcd418K6UGXqkBieJApO9laL7lvfi0znTGBFJYmwoH0bKtPP/YcSOl8
aRqk2IR9HIQfAHDXwJ7wjrZo8E+0VbeMGqpTZynM5IiAN2Pd5ufUMg8ywhDcVh1zigSXKLbz4q52
+2yvRybyXCTj/cwIhkjrJkfF4pE+PN7TbxdXGIyAZR1DuCTtBnsMnq3OWAdLauSIbHa91X1A2k31
oX+VUfsCgNza8SxI/bu4iOmSAEJx/WU/y9Q96x35GalKiQD1exCeOU2QJG/NVeWnrq/rz3Ucfed1
Biuxl3jEYNgtQWY/JFazWu1JXJ2MBTze887eSI8xLLsN3I5wK33SYcEGjHe5q78VeeSdLG19XSJA
no1YjnH5igqsvYRjf1FJJC+ITFGPpbLDj0mPLCPbp1i86gFlDAfLCRyAwu1QropGbcdcREkW7fLy
6XbW6GdT0seKFkTxyyEZsUlleYVrnsyvl3F4HGOwcdCMyp8vWgcFlaYI7kS/zsFg8yVB8g3K0bAv
ffFJLa5/rLFJsYzn5ygrIZEJv99PFFZ7Pw++m6R4qkVCiEdjHcuesgs/A5GMld1wuPah6TFbo/+/
EDkc+NjW3GrYGErEjZVJdQ8GqTugOQdWnM34xy0yEGSdbWTXk8WAGZlYaCw7aDxoreXAwt08XR5B
/SD9FkF68itoX8GKJ9YJsR2g4R4x4O+0beSzrZHc+C2SH8vdtm2gNqPr7eMm4DJzSJN0mhJc/ogR
JA0jQF2zh5stRa6WK9vaJvPE7suCdOiDChHY0Bz92WTHYew+hUTdvjRq2ug5J+xm/tY7/euE6eWu
BN10nDIsQQ6uoQNir/vJYO9L3HbD+Cf5Yq0SoBRgAlhMJkGunPrtmNH9sgVp24SUUf2BGR8zb7/g
fUOcRrXF4crb/zSwpghxWOzNwLK7iwdamqOLuWxYj4RJbRYg4f0KT2V2OFKhn7U0L1LOwdG2HGC4
Bv6yD2CwGiAS0DskKqH07atPG2ZjCkXvMw1fMp8umxwjRIDI7OkKdiDb8lBepm62NvHa1fcdC/dW
MMd3qejEhiSz9DHM6IaXns7BBkJBJywQrGEaPAepfa6tu6nozEdviYlhCGPQAesALLFL0AJBXhgE
Qe1D1zBD1KtO20/JMcnyhaZbA5I4WwpnPzQWteS8wKGtfj9RThVwZtRlMxLbMyqho2URh5gZ236u
G3MUzQx2ciYChXP/peghbMvk0lL1LgUAWU+Bgx1m/Vkk2oKhhts5VXRPkzV+tbvPByc8WP7wNtoU
aFkZPXcciz9Id2BFCIJXZ/pUibq+FE0R3LfT8MMpc4MPBRFSH/Zok4eejNr6Yy9w4hguiB0orGRP
/EbymOLyF6n303KJp1oiMkQq7XKnabWbaix2ksyoLdVsuMHuR5ZVxTkIHjhNdA6h4IbL8Zj4rX20
Xe9HrcfsopG1u6pIT2nc/LQm9ye+9mcHadSpKoMXCBk0UXS3XCqND6D3RuBsxj23ndmjKK3PIFXF
vq/lU7HsLXt4COv8U0MLi0olGU/WtCIhGzOSL5ZZR/Egu/ZHbJX2aRhwksaCJAww9siSCaQwvo07
o0y6QwImUNHLvXUd7J4ZnPRJ4wZaeka0amFIhQQyyBDRAz4UpaccdAAmvckYvUMxfHQEGJSkadRO
GlfR+rcODkMw0goC194iCv9qprHfuR5CfbeDgqMAnmwbd9bPpscGhC4NMsnUdi99SumJt267uPZ0
mSQnIaiMWnnWN4G3nuAy81zTDb5rad1vnQ5KR8Ec/WTnVgh/NkkPQ4BoroiG+UksCqe9hyOmxkdB
SzrGn2QAypticN2dlNXXSpWkBQ3iGZc7bfI5jh6oSoAySBjhNEOya0cwilvP7TntaMb6jTOsfaqN
q2W3X4g7ODDOpG1h0eEbhseSSeJJjDNpm+zqAt4207+ekovAMM43mjzhMFPPSXDC1KAe0RNhkoy1
PHtdi27PI5Yd5xv0Wzz/Ji/fhhJIWpOg0SA9llnoUkGIn3HzOuUjJCLnZczCX7WHNbiZE2bDWa5Z
0xm1ZTU+czwMoNiqCjg5Ft47rdVwrfzuy9TGIdw78RkLdoNQlGUwtVkBRdSeyqomocckG50W0RFf
zk94dMzCi25tAbfyeDuLxAE1x++VRzr5NOJb65R+tEJEx2Npv/kGH1zvRBPvTIibOiVmoYnVFhv1
uG+gk6y9/89eTuZtuRA3vgxec1pWzpLnGQ4iBqqNTSOwgI14mbGr7cU4wjxBfN31M/DN1rFOCyPV
O19U86ltYaYqyv4i5mSvcYLeKkCjMQUHWR3v6xIeKotmdqny+5Acqz1kf3OsLFAM0oZOFE1i2Fgp
ZCMdBD2yi9GwBXywA1m/xT6G5oWe1iZIK3efdz7Fbda3hHRf2brUBcnqhyRJhboDxPfiogXDa9WI
wwIb/G7O0/g5Y5QLDXt5LiNrd6uZTIq5Do4Hu7ODlW8cB+8hma1PJTLhj0th7+RMw5YZ+4B8byB5
unAPxlswV1BhPt1OLflEiPiU+GcMLbitncw6JBbsqUW2KC1ccojW+T3KCkzBjjoWnht9yIp+P2fP
KZRO/IdkWXQY52WUt8RnpXiOCpI9Byd+iCuWytTHfhXHIfEIpJBeosnFSSzFi3SK5kIQqLPTiXxG
bGvhNwccNtlmuNcUbXu31y6/iPgyVlP4GNto7RfOw3ump/Ixyd4G7aHCNf13J9WgRRyMS4XjV29Z
shFl/+JZg3nOOnLT6vqU5cmqp/Ud5A8YzyKSbzxack/3Xm2INtKcYhQzOUY1VfcE76Qv6tdu/XeC
2HNPbRay50ZYMWgh9VcpxXw31kGOSq3MH7G+OOw5jNPnPlhO4ZSmh1z9X+bOY8lypE2uTwSzABBA
ABsurtY3ZakNrEs0tNZ4ep5A/ZyhcUeuaDYDy6rurj8rLxCI8M/9OHUJTsAyg0TeqPi9sAbEganS
qPGsxTZLkEb0Zf7M4hmcXMXOCB9bsq/ACJyatjafoYcgF1QN3slh/oEweTPKr649UD2UhC9yHhby
5YfAo5XcSKIfoBrnH23H68I2f1tljLPZiKw71Cbz7pEAGAK84nU0G/dRw2r9qNdwY8/54gPt3DI2
OCxMaY+Uz6Sfg8Fhsw77iUBJDuRGW3J6Pqa9HAoBrU4gMKQt9L8OP0zndhOstnzPKCFiVSzwjbjL
fXJK7qdgRJ9HqNlMVRDtzDRJrkuDas5pNxfUH1ZNNe/yClhCTXu1GGGxtIG8401GKl6S0yKN5M3o
vHbb4OE8pBUG6qh16KeLx38HkY5vvQ2gnnTNOe0pIgmV/8vDYfUOfikHuAsuIAKwWqT+h7Ewcggh
cV6UJMpki3n8dVwFuRqS1Q4JnpCtNlJRGNTvax3LXMdLrVDDNQRJaSSmQaGHjgxV7nyWAypOSqT9
4DRtfrDQADdqEQHvMTLosvfIYoY1CcB0HM95QZv4qMqC7wcvv6/n+t1AqdJHNZneRaj+9xzM5nvh
k11o04H6x9R/GtJlrJlUgIty17imZFRvKh8e7oR30ESLIgEAdNDLLNwpk6+cfbZQmGQypXpM4PUe
jV2/lnzaQdMYT8X7jx21He2CyW2+FyZ3fpyJc9VP0Gzs+aUOmFMWI5mVRG/6WFzSzQjRAJm5NB9z
1nZ/bWLjaz81/sV2e3NXq9LciKFCXzI51MdDbx0zD7nJsQ3o0T43iEFn7hEXbkNAYEDx6bOJ+q7M
fawjnbajh7SPGeJ2srvkQVY/caZgm+pBJsSW9zsixEBNDXVKJA8fWLfhDqyjVgx7/5Iw9a6LvmBk
TE/JWN7Xm2v561ya9FDDsm91U5Y6fiB3Ur+F6zLWbyyjoqc5tgnW5OXDHofPiX6Gg1xm99KiIxab
lFHBZHfEuWhjAaGvynPXwH+YJbNH1+7BDg5p/vB7FAr4/sVmshzv4imguiqD2TOQw78pKTM6vRB/
VTsw5DCgSDsOYgWuLAaGBjCdGjzXGFcMXuk6StsWMwy7lCLxGR3RHqIs5e1W2dIp+K3Gzk+Z2TS7
Vf4wRsgA3CMhO/XMecw+Fje3jFB0eEM+Mjp85g7HYc1I8RZXEuGJZDwFE8SWDQ6yrSE8QhcEyKxs
dO+cQs5dEotrK82fdtbhss84KQZlcc6jFpfH2Ppbr5ewEtMEusGSnSbfu406uxzKdjrLghBjpVMN
k4CiVxeR+7VR4fvi9PlBIKkAjRDsVeG9l77zORaGvSXnWZOdsH6THWHOFlJfserJjR2C3EqFOIye
oqzEJveyjPb8gOVB/C4OKQVO6hevnQhHqbE9dSym26wf/UtLLIBC+OVeO/RK4pLJwlpeEWT0OD3n
ZNNvoR4Hr9ViDjcE8WvGYnIdBz+9eqImuVU4y72dCXT1efoa2N61wCt5yBOCK4n9Ssr464hz42tE
UhwmCNxBDlYsIl4EJDyxmgPNAzl6GIDAWWG5zLvizdLEFj4ag51Fn70wuuiOhMkJmHP3X7Eq8F30
4LRVy76l7ZMjjJkS8pYvttInSj7SOdG7HJRUR6v4lBORd6ujKZ1LgZp5dybMJQz7S5oUybnXLjaW
6qsxFQl7gqh8JPW7GKb0bVQTCTwqczGmyT1tlSFJTHh5NMR5fApXGYz+qZtJQfg1A16nIwa03ot+
r8O8TsGbSm+wqTIClJ7G1qXrxuNomFSyasmcCVm+r31+zib/4yBdMJyRCKxhFN9Ml0qFgRBRX7rp
LQAktM/rIsWT5O542zroPbwTaveu9DsjDBx7Ny2Etk2VXaV21VnW0B+NoqZ/MuIzNKTtAxtqvuDy
hhmsj59230OSlzxADc6Pv9+Sj8hPl9jIrOzEjR/dSMwck1DhsR54hTEwb/fFCZEm3iIOxzs6G8ur
SHA4rH8jx0E3ynvgqP4CP4F2gFWDBXE17BjruNhXFve86LstyTBCJNUrVNBp735bj4Ct5O/qDul4
MwOXNFDDKFGF1dcpmF5KO4pe5lYbwBlYsoNz3juC7cSu1d0C1bazRkRlsmRv9ONRGGTufa0Uy4Tx
LGEUqJGuyUmJ2m/b6M1Xgtoo9kuzTzw46ZQ7zrxhCR0D5RM4MqBPQFWAOE38zUy7bleJ+t+G22lr
QAW5z1VoHbIyPXFrzzdJ3dW1SdKXCin7OUQQrEr2ggdw2+wpwsd6Ya7h7al3ywHttoE6zoVn3LFL
1dSybQvgt7gPnHc2Xgennf2XsTSPllkPRIewEa02CdcJ4mtbhMZLGWo8L+68ozAKXMx6pJpwP19D
AYFgrvBAzXo74Cp8GQlR0b1TabsfnkUX2vnkL1s3QIgzswwDG+/ZH8jK2Pjmba6qAF6b9dtp2at3
Hj3XNVIrwJyAkqdk5AckBwiBA8KEsJ0LVsLg6kMz2mTMno5GDEuoKF4KJ/hqRLZ1Z+erNpNX/wrw
6h5C4o27WfToIiz/W0dU+JVqApNIvMwzHBtveaq1Y44NFKVVlyxX5tFeEMmWsLnyrxfHVhW/INnk
10lfagpZ267s8Vmmx6xxCLaPAH8dEx4WYwjIS1ESnPpITC9WibfZS0GVTa/BIoMrQtNEAtcytqmh
5ImpIA2jMU/jqjlZKaqzYVKYmtT2v5NR/Q5RGonwgfSNekDm2ZRIEt51pR2v3cWJy/fWUqaCgjT9
7gszOuLbQTubO+YOZFwBUQk57jh/hNdFX2Lt9TLq6s3kiIkBfxEoWnH4NUcn8IbigT9v3HFk4ojh
9fOhQ3Y9e9m4vGqWj08XeSiBJ89A3hhsES37lrXKuVfBb7MI3btsWBwsfemBcSzY36OPJBy8UxcG
tLlaKY3ZJs/5ejGAX15sIZ5hpSJat9yeHVkxnlbjYow0upFy9M84R5qDPQjkD72Oxo2JqFQzSMkG
D7+zI5aEDQo/QU3pteIGA3Yx4w+U5avtoZBV0XvksDWnFAKbrXyAg4hOXV8MuxixwTTC6YuLerH1
Ozu6yqbv6DKy/aM9N93JQBo5ltWIdWKSl35RGjDOsH1qHLQdr/xkegYG2XRO9kyEpMpq60cGPgW8
b3Ca3Co/KYN3TDjU6ms/f8VoB/GJGG8pLfnq24xfRdOrvYhgnmcdzuV5olMOypzc85r/bG0cGgUj
mT0TaPc4SOtoYezC0ufI13xEgJDFdHRyI6cUT6p9PoHAWmq0b7PKCY74NaP5ekRXY3V8SR02nynp
TapdihR2dVWdFtQGFiK/uJEIQC7x4QsvjjveB9N5pcz1PVtCE9B0DxO60wgmDHMYWwBAlN1oPgWQ
vTZgmrMoB7h+bjOj6qazUbbxpmloGKsGzzos0gad98OVdnlO0PEoaPpgl2ke8fKkxz7OCZJ2eBn6
pVFnMnsLzyxNqsoSJHrrEZtOE8Wg8uV3ye35iaQb0enVgeIQ5HqDKb0BPKX0fgYT1E/J+AsMg7oN
rO7As/nxVmr4M8b9DwCP/o4x18TZL53u7CR2SdIhcvTOfj13174R3Gtaxi9Z6/xTpfQ/RYF0v1PC
EqFdQq/1neDF8otj42T/qIItpemWxnmMrSfTzvktW+AmlUV5gkfCLkXG43tHdH4xlP0udR9N7sh/
8/Qz8JfuRm9xsAfI894xJUoGrS4lnvWkWF0ns0OOcIdML89Z5AZkev7AD+NpFntuIP8ZJBxyF4+d
TZm6E34fNzyKRtjnGZ0bHjZT99hwPzyyptBXLImXvMsuJGmGA1KPOlhGQ+PJMP9keLBgqKB1cZpw
bJj+5J2sBIuj9ibLGvALOwcrrSGMRN6xdeGSUKpUnClNpj4VKMaxBwqGIYR5Bu/w6cDEU2AVDKgv
DZeXyZLT08W+tMUSrI6cfaZ9VaewXTGygfcbIo4bFubd732t3Zu+ks/ON2jaKvsPOwdZxL7eOEZh
Qco+O5YctLehU8yfkVM33KrLQnFjhcDqBa/kuj5T2rR2tlXmO9/I3Dew3MzNx+xjYjdxjWDS53SG
UDIbiIcLp2a7WnAyfFQPqFjyk0khvc8gK+Kkmx/8P2ceb/wMRpo9h9yAB6qN63PXXJ2FnXc+d/He
58Te/T2MDqCDb+7HIMv8FnFovw0dw8NwSpYdsQFTI95riBZDeV4XflOxNDPKvvURlpzJKx+x5y9H
G3jMDnETy4GneVb8DOGH6xu1XciOMJ29hK4E/hsiuYtRBIc8JOsAvobSlfXs5bFk0OoLCtwG1puk
Bp/pZMonbYOQOTz4QlgV3RMgvGdAVcmNCHEL+7RxQRtk456OQE7npK5f1pNwnIKDNOZPPqGSDkbr
RIcXEM6OCsi55y1Mr6zaL6kWZ9Pef7q2ccrnEE9EQUoiSxDcs8iYKHvnrATW4L5esOypg1u56MRB
aU4bG+bPFdMZNptpvNQcjhbpn8Yhqp/4C6Jtm/k/ahkbb0UafhSwGC7G0LYnw2MtGDu8aJGwPvGR
w2Fz638EOsk+sTzjg3G8OPs5gFlJG0mSSQhJeQeVtXDKc2G3P51pTt9k20OT7AuK5Bc1sGIo49Lo
SxF61DBES3XOoZSyCQ/f/75+8+dqQM487oW/IqnJ4MoI++HdIiG7VxoNZvZsrENDo/ZaDMGjI3QP
DYd3sdDQ0YjgUni1SZE3617XLRthwDbB/eRcOmigl7lP+5MVAs7wj1J70jocYuuxcizTYxxjSQ9t
L6fwiK+KOi1OxQg7pq8gn+DeRE8p+uprwG7+kKZdjX7KvnYZzn7jNzffjb/MwqAKeEJ9xPXVbSsH
LaWp++7e6YvNTUahJwC9sPszh7gzKOTEVPBfl9C1wWeFdnxQMZDkVWdogIzXf79cf41VYtw4dvw6
GxTXSEwLL7EZNs+UMEtFm8PD7aodpzjnlI+A2cTPITXjf0a3kVerKsGo1OgatktfGiefrxXoqDHo
KybpzJPLJb3+PbGlAyCovOKvVU2spqw+GvmFK9oaFEimolOXobOZzXpDuxuangir7+RwzkpMGobD
WZ9VS+3UWE0nL4uGewjBDuJCRwGsA58ssXG2xDTTwPShxTkxIZkykvhP5oVtAouC/4EfxQWJcnKG
+RhZdIQk+kISpyUSOALJz5vkVGh91md7cp61GTWWHgV7Y/fbNBAn/CAEDGNxCI7a7wAfYcQz2tzQ
3miIorrFCfuZ1VWh5THh9vZ1gOfoz1H/yeZil7Md+Ub6aZPkzYcC5U6bR1S8zHHePm2JmW0Eu6bS
R5UH4mVsK/NlSECSzBiYW89SbKGmhOYYL3msXxnAyjfuaHtnr78rW9WvUZDOd+kGx3QOeXRRahSf
NT5Zg3JXWzGK8EreuIbPfIaM5a01qDVYL0448v6htWVjsMxU0kkvkzKdMw8pL1mTCi4OTA+O5CCT
XAfxKfOPzKDpIrUjqtDG9jPkwDcnE1HTARncwBBihF36s1PhneneAWpr+9KTYL7Gdv+r93muYqti
OB+Yz2FRWJYH0z9w/0WPPqujhzWpW1aFb0NvxLBj3eF9zML4OhojFQOJm/M2w/Pe6kxsm2HsqwQ9
LbZeRW1dJ9eAsOs9HIGR3r3Kxc0vueE9Klq+7mmOvvvXuyboGD27PlQDXhPVT8Xwwstp1qpIzG1j
vRTYtCc19rwc4xy3fjoUdPGKHtt8+0boJzqbMfTB0rHxEkzHNi2d15gp2dlLGANUmeGf8N1OJ0LE
0CUkvYEzhpvd3FDBbELucROHSj8qr7SZ/T32klcDFP2rmRK5XjXWDtzUZcryeZMVKccHowlgvIFc
WMNNixeNL7iLeSRgBTYNM06jfeuKKL+MuQDIXVNYbxr05K3HE3Pw2CxI/AaIjM49o/jxFgG299ht
3GlQ4/0CWuLAruu0mnkcBJONW+eh7lbGiuMOy33Mwz8z8RiO3F7+wvzZ2P99qTlAQkA4BQT60Fbf
w+op8QFtfMvu7Y3weKKxmMWmcl4IBu8nnfjK6t5+b+Fx9DPZCdcdbFq68PEO5G07+zMliXI009y7
SW/wiIde7aExrsxAzJuoWeHJfJ2U4lQ+JPS6gJ5h+CTBwvDDmPv57nhu+kyZhp44MP2kPZAJuD/O
RM11pCs2CWFKjZ4BL/5BNShT/ysHBrpmoaTu13hX5XmnIATjpxDsdglw2+NEuJH/jPNvjQTMeEh7
aoZ3YlU4qePpvjQVocgUAi5T2WuCKeE6yCpk7Qf4n4sm8Lepa3XXnnMfcUqQ6IQRGcrX7Zcwo5Ki
bakVGXASyLqbW6aomDHwjo4bCje6u1ct3T3Ql6bC3eykoCQRtQZvF3UOtue2SvezDHbSKdVlvVj6
q9RcCL1NTJmot4s/1eDiLO6lT542oxI07ICOzn9KhEwYDGBWIdPwTWj2AhlGCNF59C3OHfWiZObu
2eT5nK0jJNAy/JCtVV449nJEwfC2p7KWW1VrzV6eHei8bTcRotKui/TGLwztTebJZRe0pjhghDbu
XeI6e3uxjrUTV4BU1KdTjzmhWPGOKD1tZ4WThzsnoMaS7YRxbvOGek0zjzDjYWDzQ0U7dcty48PN
PXUxfFo5m8NWgFksa9rnZAPnzbY48WnfiB8Un12S9pBYFvGKnngLre60pi/Jhi6blCH7dlwYknAH
8K/3pfEjE1CLfWshCsCqlmSbmhQRTX8HCGrVC23Jp6XN5mukN6VwRQUbY1hDMjkbTvEpnLY7I03W
J9Lq83UCK2aT33xzoubNGJnxrV5T+GfuGfPD+NbY48mwdeMZALGB+MSES/Dwdy2KflEz370QT/jV
LlV0RZQLoY8P/jGIiJxncfs9qIxXi/nol1Sof3jxqAcnzmeLuXgLZPo8xEq8oQ/km3gh8dKT3Rsx
NbFIgH3O2MDd44VcM++P5Zynid7cICqiqP+aGusQGe05qlvjiANI7kkegc+RwZtiXTOJW1lzQ7J1
EpvhOIg+IAndEc/TdrJVd+sSuzx6DngguTjfii6hCNbpWS8Iue8RRgiY4mE9hSNY3cQhjrju/tdP
jbamZpf6LQzlZJ7fZtiTQ+QT4qBvGeFiAE1XEvHs0xesyETjyincAT226c/yKB1qguW767DYuabx
hR9FeVjvnaW7wj8OkHxTuaNHgmFj8S+e3erQ2Qp/aY2Yt7gDvZgACilAu6Ls/YrtrDxVzswWO22D
xzxARutH7CaCfvQzm8kjP3TYlsHUHcI29157PN505iJPFjCzJI1HNExF733kkpbGO5P6JaOkoWne
yrH8DYmV/rkJq1Vu7UBJDR/unI442hDhHNMFrdRwZpQ9RULgKbuXWa/Af11BGM1/ZYWNSbO0mKIL
iGZ2pP41+zbbd/bUbIdxHA8RQV5CLtV3BgvF2Qxy2q6sNDoUU1QcZwK/W7uX80WM6U/DyCjxjqIO
E5s/vvTEVz3JMUjiZt90qTRuNi0rW1n0rLqjb1E8Cwuj7UtsY01u7nwbb5Sbon/lGSHU2uPlXsP5
6kH+14oHu3FbeofozKqirLspCEIbYyJwlDLIOobDaJxabQ5sqsRgE1FEF1ExlCL36CHhfNANYz2Y
inxL8eFmON6O7HMxD2rcwkpfWEJeEHgQH+Fi9i+cnTfrC7wpoU8LIxcEqSvyny6pWGISd9tMJyBN
Xb+bQGfsaG9rsktBgdUbwWdnH6s2utR6xe298Zrk3kRkhOCQP8XJnW7soGEEYcTJ1XeTmKLX8Qqr
lvBsWjf7GLoDMGVOjxlWCt0cwUqhsCsEEXUAyGLsSru834ukALWsB7zrxaINnjzmqOejf+qxkm/+
7NtvRZt+StBZ1ewyyu+GNysan8LkhRAXaXr6G2py2pRnyZCQLQXMyBoFjO5bqLwOUrlsLOMjD+L2
Y2YuvZTjYcxlzOhcJQebbdstNbF8V2IOj/EMj6TNxBcBIew4qoHoGar4w1A+2lppvHtV3F5W9VRY
RrEz7Im2FvNPH2d7hmLjNwOzL/Wp9Ig0emTCIgHC1FCIM52gHMEUD6EI65ktOxJOjncfWyy2o+F1
yAyCQzg+xDEIxD/F8DoSOHoWrps/xxx86WZgsMnrgn4+nLd9PsqLU5cJbZuM3PZVCrnUQDK7rxfq
tf/zlenwsBLpv2VdJ8jX8xm2mYmrhF+ZDny9Kcd8k8i+u6JJoQ0nYng32jR+9E35nYgIr7XfVldg
CpX8FwlbJjuySMG5s3XDCHwwSnIHnse2HW47LpZWiRte2/atMmBBm83vuW7De8Hb6Z5U2NM5oGys
NujeHMZdsA2hkPAIk6HUC4xNmnGmg23VXcUirKdixDc3qARdSvs14Nfya847dSlJBxFEZLvvujhx
c+z8t/WCCPyfr1DJCBLxIEmt865745gZ+tZKFZ5pDuRn/CGfTlVOl2DOfq+TGsfqfoPMlId1Pjvo
IW1sudiGaJ/lIzRfI2A8Z3uEgVfr88SS0QDXBGl57Oug2TUzR1RPZT8rt/6WGlZ3kZrdEc8g7Uqe
wpOO7z8tg0VBRphxRv++/r1XJ9h68RpFX3HI97Z05sPH/BfmVr7PtFjldARyHZq7bBFEBzGN6quf
0KooUYttioCvo0MAooOPzh6I6jU1PMp5tA8l4JLt32VT8e2ADAnbZzsyYgyB1XQzP3O/Uy9wv35F
DGj2mQlaldAU+4AKaAhC8APeXLJryclqah+T11y+rZ5M/Ij/a0Ue/IXoJdZwkMvVidAWg6jcvfWh
UqdKVP9QsrZr6yl4FZZ38zlvHxIq9M65An7kt+LopFjCyJHxwkRe8CXpKIa3ukc+flPexzKZ5nci
7oyw4RPQDE2Tlgx/BW0S7V38P7uwter3hn3dPmSwC+AB+qkwDLogBmZRf//6reyPmI5wVHTdr5zR
QMVO1qZ25B2qEiYE01evpPnTS+hVzeE/5gE9zBfDmeDV5xpd9CQbldCjh9XtCkk0nb3l7Pr1AX4c
W99hPq95W2AU1I77ASFSFl8Yi1Q+Gq+zHg/RktjjcsS962bMe2gCHQ6gPQDORwVkMCxQLCBByVkr
SfUWHlhuXGDAscR1HXevU1o9XafgcDAVU2p9GeYd3svqEpMKwOISvBK2HG62Tx23pkrM+DfB+Y8p
YH/iqvaY0wnWxwcPMurHUmbFkduG3IoOQxNcMk85HjF9ZKbJ7kuTaAf1GN2r+uf6b3hMvq74SjdC
ICE2zbTNJo/lnG/pbDNYugx+iTOopZUGLvVz9ozH+lCX0Jo2c+rYp2QxGS9P2XIsuh+OYaeXtLPC
Yz1MEpDKYICI8MZnYE//uXCzFDTOzVgFgT8oUYM1yXw4nWxP9nBa/NuaJk9TJQA/6l/zAoR0Ljkz
VlXwlWDf9yGv6y/CwlyGInF0cFaShJLuo9dAmVFfeu89sBr4bjoy3WFR0GfNCO+/2ptkoK6rK8QW
XwCGQd3Exoko8WlUzhe+Ie/E2oMcyx9wXb9SCt8LrG3KZ/RYdb0o/RWn4L0tvOLidZn2bmlEx8i6
VSd0nCDXuZf1IiIbg4k9vwGuQ/DWWXE4df+MfYvqYbBx3pimpD4gIUCnI5NmS3vkLGgDx1SHdYEJ
+DAHHx2+Rkpb6+SiCKX//RWq5iGpJDIGSI9PZ+gJ/esOOtUW1oEiIjyKrbDvYnTUWbrmxTKQC0bX
/+36C8kGSq5OtJn+YKBsfw0Mq96mLUAszI1/1pFoXXSP2mvnc2fm4V4VMErX30/dV0JsBJiQgNye
qUAGIHPn2N7T8entdpcZ288ouwOW7mwHQi3cu0XyPaqA5ZFIY/wchP7BlNlj4tO79cFZNsTTYr/2
dkbNrMJhzTjGeO636OHE1JPAZMCQISrFLp1KefGe9NhLrSj7qbTrOhAw3j1WuFYGBwC9csMs5iMW
DGzW1aCsO25v0dHLkxqacyapB8NZ/bb+U/4887GOS/vZg4AmS0rS4mEhKod5lyWFooA82w+Vh77H
8Pc+RmZ+cEyCKaGzjK+DXX44GH6qRFb31K6jvdfGmBJaZVGRfhu9n2S7iXgq5xs5tKeYcEimtG/+
6E88kcQ9bJwNlj2dh5QHxovseiemJwxbdKgUcFglRAZ1p3Evq4MK4wf7bS3VA5FQKDhsH9wsIqHl
uNbO0a8qTxylQ+RkUj3/vDqHVCEQkZuDU+Mu6ANyYt4mBgEnJRN3z2Sy2RIpKKi7nnsV7sPA/ZYh
zGxampBB11Es2kxuAsPBzJ4O7pBL2HpvnYukEfguTVm26E+rRbWd5h+qb/2LN07toUtt62S05lG2
+XxOx5y+t6JxDomDONw7lLcyDR47p/0y5xweAmbQpyqocIAv0RaZNDwri67DlV6FBS0+VCmfQT4G
hFRVnuuoZ39bNHWr86hJ7Kd0gDvC2DYb8Az4YTny/GCfYuYGf802fwlHNrTHeP0hMxiAGmX1B03W
p8qPhy6J6R0E+vQD/Ygm9Ja3JoaTkRpX6w4cYjsmM8frkkBUu7C5p5vLr6dlNyn5pfW/oth1mJnb
UzOWCkvkpK6zvqy/tFP2fZNEJfbIcZ19CBpwhhLzFUyC+do0lEQq7HSJ4cBSbkP/3UdiYRfn3PrR
eaoo9l9Tq/NfS056NFmVB9/Pgk20GPZr7tGfIG0sF/HiWXvop+G25ZSP38pq4OZwF1EumJB0SdUx
w/pPECinmWNGvJwXeE1HVYAS7wc2/WKx4UHo0Ntc8AkVVKKcJjOYeaYKCiZ16htn3tdpZqBV4znY
iHm6UiA0bJ2mP8zaRtHkCz1uENl0zWu7ERBp921lZLfglhTzhKVQ1eHB1t7q1S7XmRTzLGl+Wf3y
lZIYGDH+xNKNmRnP/NB6cVvt41PIJjNyfaz+UXZYj5KYipMtGhKaVyffSOxmuzQGuMVUK7mJqbkR
hNm5VTV/E2XyIYRjX0nXbEWFARmLI9YKiHowuolYTcmh0GFDg/a7g18x9u7t6jgnytx3gd+8Brp2
wSVUF3dvTF+3pEz9N0hB+7gmvBS9rPH6qhXzAf/j9xAPPhEBLqi2elHW28Z8FJR8xs+wl+LNsMgZ
0FUIb0tQrMJ9jdIQMDakxOVc4fTiHT5a1wIBars6t0OXkLCaTevxd0eDVvYt6oVOxUiSD8mxC5X3
DVb1fkpZt8HvULD4hxEDU6BgIbYooo9CyI1q5vFqYedAhvHgMk3QtihIFSdWgGuf2uMTH0uKsFoG
TIRUdhv8aHoaZXJuHEaeq1WUn+9buEThsUrHR6dRwnVO8nrdfPsOfBRV0LjNmTu7R8a8p9zLvMgh
pPDNLqxXyTy8Gu0axsloMa43SAQxQjk4ypanIGZFZJ0z9v19yJzkXIUUz5smxVdT+nSXklyflbef
whDdeWIQigd1aT89XMIXWk+gLvpO82lWxQ8leOvZldOs9vet7ZlgxWZe2Wkb3XRJtY1RHxt42+xC
H7ODJGi+m3yES8cZa2onGpN+v7ag0ZVwS4C5COWFcaEPGS8U4tZ5BXWsZK9ynfOSFYTmKM0UL/D4
xW/C6JhlPuOuCUS6ayVvWKshXlWRzfzV7Q8c05gxtvlp8CvnmrM/wwZhuXg/ouph1TUp2ixNXma7
ODehRf8KzKcjewRUVuKfoI9owshyaJNSbLOOx1F0FBvVVknKJ2s3PTfCy8TD8Dq5YEjhR/b7VWEg
wIiX0KqJA9DEmrTMW1ql18M0iChDyzYzkwgsxu4/TJkIm+T4m+tTqcwrkY3iTAk8uoQX0zmEQ3s3
6bVivfD9hYC2LYRw+mjYby23mfmorWMCEOcRn7x9q1fl3KN9vU086vPyZeQ272SwL3qDuB7D2jAn
htBV9CMTBL5GTuxfRv9ryaD4sV7oM/wOQYGQKA/y1R5j49iACIXn7d4HTVuwEs6/dcyp1YJuhoiA
+ihyXmz0CmlbgTk3L+jxjzJv6gf9DTMvXMCynu/oBY7p6jJi+EP0Hx7Bj8XxylcpnP7My34DIOaH
FXjmwbNwN9huOt0Szm8306dsPIlKgE52Yj7titpKyVYaYu0XBKJdmbXfIIMhq5MBpkG6pwNb1Zp/
FMSfmEN6RiM9RTKh/Sec6aimw60k+sIFEGKasNFad3vrxTbEdGqmgQMzViWNJ6jXobib8MTWdLT5
VZG/TmP2XJymvJl89br+VqyCX5al7QdW+KUq0u640j9r4GXX0GCrO+Th+b9HF9wSl8rHgZXNyVdQ
EcDnkO4fcZsc182z0CCNycfAaYPr8SxcgViKdrgeFZ+9Ob359rbjXPSTEvtTEFXm99S2fwdd9W+R
Fo++MsN7O2HEw8Q6f8vAgZAsZM9ijHcsf9ku6xW7wBmXjFFTKdKHOZ0/cKq+5W3KWLYTx4jN/45d
Q/I0JwGovrHfMmHbb4SgfMocjAApZ/LB8qEF0hJwFYWrMUTMcAD5Y8yrl+Zs1SKlxSSnQkVE/WmM
iTBwg/jvRLjHV9uZt9XfX+X+eyrJUNs5qWzR6F+mlY01mKd2/Q+Wwvce41zd138YmUx+clH/k2R1
ABIQ96yfR7jGO42OL+tJk40W+l7KzHouaffPVJkDnVV6cPSfLwMPypmPIrn+ZhLM+dGKq+9BGniX
pCRCoKLCv8CEoEjZT8XRJEF0rHO2gjNuoVFxbPYEcbSRqdoG8noMwCCyT2j9chzTh4FH9dG1qrE4
bbKbMFQDbSihLvC//3EgzG9OH5snuXg144Qoyx5FzFmKQj/Gx/pPWH8vjN2Z2iaNz8s9i3ZITHtb
wwSaQXJrwgmrm3MFvkxdiEmgQV+SrHrakexPqah+ziuQLrYaZN7mhDtNvvVs55CiYPutd/2oT8a9
vjSe9w1iRYhtrstOOOvv64nEqfzgmgbLfy5/TymZ2f3laP9f8dzBtPN//2+k9v8d1P4/jn9KTUNv
/88/6v9DnLsFK/q/INn/k73z6LFdOa/oXzE85wPJYqqBJzz5dM5hQnRkTsVcv96LVzYsyYABzT2Q
8HSv7rvdp8mqL+y99v+iuVOJVOmHcfxR+ieucVr8A9d9/bN/w7pb8i/P5voNAsc3HTeQwX9T3S33
L9T8wpGuY2K9dhyg2v8FdXfcv2zflRa3tbBtNvWg4Lv6D9Tdsf9yvcATPv8+aZpCWv8S1B2l/D+g
vX2bU52YQ1/AJDc9x3FX9PffUdJ9eyHrzRPZRkwIxszyN4JvdZfG7ZM1sQ+NqvY1Fi0OJ4+WtSkK
jOvTdM8ehBY7coH8lOSOdp3k0kcJOtR2eSTJY4s1ydvqwfzqE7DI2YrFkYsXUnPoI7i77F6tqLtC
6phjIjZv6in90RNSwcV07yeo7WEKMRJ2nrpJYHnGMGeefS//UoQhhJ5J8VTfWP2CsE+pz7YhnI5R
pTjlxW2KteihIxBjzxHMcqbivWVM9ez0tEwuHIzVvwXYd2puCT3SF3pNYs6CObpsMjApC3P3P6Nk
L/GLvZulLL0gs6AmG07t4vlnxVDXISnqxD29r5iKEYtmLTelTH+oPZZDMNdwc60Yw6/FXsat3e6m
H6aZ4xfoqFNulZyTD7cRP3Uev+hmGl+SkljuyCP6N/9VI/20psoJEO4SRpUzsoxbvGDtRxkAONFL
3G/qjJTBAbUZN1WYl6q8KetbdAloCWPzqTRJ3YlZZ9YVKAvBZi2gQsoJCtvMcjgEY5qimqBlogdZ
sPTj4lGoByqbtTHF0ZPDXx0agXws5R+2ZESOhXXn1WiRSyTa2RLARrN0f1pbagM/yTop+ka+g8Hb
z4tLLOCwB5cJ+RZeqInhUtIC8mTvvjXsJAsrv4iAJyx3uZ8RN6mwOUfV5O1SCc58BrgIGiAINuYE
gLbEwgxaiOpdeD+6xlFYdl/RJGjUKsycGM3HTUDEMwwvkma9ciEmKbMYwOrOgaA8Y2nusoHAxzZ/
yqx7dPnULo3a+YJxHEAiyImT+fiHBQeJV+58XTVoeTHVsX88w5kGE4ZboJsb+8YRMyty4EIzKEpI
m6z5CDzA7ejTz9VVH+0FIIcjkNE8NEDQHOPUZRMr553ICkyszZzsxxFdvMxwh49gzvG9t3qNHyo2
Xf9boVtG1s6SgPYOvdYwW7suaKrLrI+ry5rSYl8BPgqtIQ9u2VzueLGHs+cRzBWZ2Vb5YxFivwMC
6OB/SyN23ZFRb7uhuWXQPl3vaepwESW4BWTXtbtiGIzz0CLbNlQ57PmMOnQ1HdLC+dAQH2ZGzFjr
ePhIFhCzQW6/ef5oEZyFRyRauKoXSDgNFLhWOOz1RX6DCQFvOTyJRqwL1HZ6LPrJ2PeT/ZI0Af54
DZIVC4YHag8zr5jdp6BsYVN0wGGnxAzYecr8FFj6RcbLhwOCHgeXRpY5eu9MgDhtuusl9k9Lm/+I
LECslRTeOaaaGdv2EzNqfDFPt1Vv6lu8n2p2yRt2u5rvbQDdoBwW6kZ218VL9mFN8BMNPEKibJsT
27fnAZ9cwwTk2Rl8D7Val4JTcusjcdu3yMBwlIFbDabqsrRrm2mkb9wFWM+VGE+VH+lvt9T3qMDL
T6sqfrysOooxbe+tGZJnC+ad4VR9RpzvI9XqTk5RRZDu7Zjw2fI9EOmXQyMf6Icm8SBwDM2Vi4Ol
YuQS5qojxIKCFfs3HK2gxZughwqFlazQeeFDW7R/KbMcjGZEYtNi9ILcXpQP6dyfq37aoTDGMB+t
wZ2iu0MEk5NNb/10QjwPbrnsUzevV+rIWbu4m4pXwfb67EUoSikGZ/4y8g6H33mYiLI3DR5luZ4J
Gf46jEDNNur199ReV2zA+bftvIT0HmSFzzkLCJA3s7uZAnPc5/2lWRdXdSn74xKMbNUyNDUGcIhS
1U9Jm94pQvXQfmQ3QTUch375xTD64LsksEVMZfJiPMK8OoKm+iZHjnF61L+ilj4GlveQSeu+Ga7p
ZEysoBV5DYO+QmSJ+I92ZFTpvRfdt83kHO0G3ktbAdtW9eplSdSjKWYRjnNg4aGDP9Kba7bkNB0T
ggfiHu572tVn7raNXaOzVPLVhH+O0oEYbJuswQV+6NKy8RFDyRItecPk3TE2XcSOnB298OgR1cVQ
2PoIktXpyjIjxOAuODNgblkkM5bedUbzCxlfHGWf3iMAncEPM5pixb8/8YJCHtPp2TDR+JdEiRaO
Yr3IbgsDbnNiDz9zGFsvzkDThkwFT21lAWkNPlLhXVSQZOkqwJpMovzqVAvROWMPaZZJvB+kYhmy
Aqqbuoto+MFf4n4Lp9xiL0i9j5G6vR0b6DTFytGfp89kmslInC0srM5wi6jPuXBK53ZyQEwmoJsN
ZIunONM/CZMFCBvfwioNdMMdRxVKthGPBSr++aUxxJ7gqAdmoywlgpJwCfkNy//ThoqzDWR8aipA
O3kfffi6RSoWEYc0o833jOjaSViQeAZYftmoF8PxT7Pp9ufijU792+uL5kp7V2nNR4QynUlD3r1l
azvs+ARf6pkbL22bu9Fk7GBlPODAWGA/O+o0qyFdMyK5IMAmh43nH3pXVifihceQKKiz4fVUSOOZ
RQOpEpY+TGW6KwIcqyUJFkAMFxQotqteB6npSfxhObWR8WOCPYUNcJm1bf6AVJQixD7XqDdOFm8r
vPu+u2RLrjI7ZFyCeBCfhm5gvElXPqd62StAL1toONmuLjKSRyqikpe02jMMopPCWR7aTKi2Zs3c
MRMmtQJfU91WiAnaZz6Jm0EWZD9Pzlc1YGihf3omlKc5CixGoV262Vbih4ZdLn5oI7lTzYGOpFqO
szl9WGbA3AaMvur73wLvOHMF90GZ7Zl1RLOzBMog2yOncqlep6i6FWYDHm0CQeclz0HAQAbHrn5o
wb5iEKKp7RnmWsCgh6ieQotnOoz6CjNZ2yPxGRtWYT0mD7yVWyZI3SGACF106rdv4KB0VTYeqLGA
djBI6GAaeR1zbGXjoCXNK+iX5cBcOTQLBt3OGqPC8IUYafQIZPfZh3SEAeqKlz4b+vO0KoBVnZ0F
5q3QtcWJsurQFbB6ZZygFOvqd5SfuyUxM1h56ifJkmnvmT+TYGZOgKDeK4b+EPLcsEE1xLw1bi64
AdU+YkMI12LaSz18yaUj1U2zJi7fIgqy2a4QWZstY6UMhc0MfBGWx6assOTSpaK/Y2TBQhBIjJGP
n66TI31N7Ou2bN+FDo5CzldjNH2juoJSBO0W8hFB4NP8qNaBXmN8YsK+7xTE5azCxgLMew8aTG8Y
MS2sP/vvaETKhAchxDwgQtW1T05bqvOi2cJjKEIr4PavuYMSo86w4AXziyuyhwhKSgVz0u9uDG3/
5iDDDgbUqwRGBNkQd4FnQvYtzK2D98hTEUQeSpoZeAQUAoajJNyplXIFvtecSWh2bBdt8uhcDbNz
MbrZbSbUDl/QJvDYO+nB2yZL+YmEMNiNWE7NKvsderbmg2Q2vqm11x4VBVJhQauoLQxTsnRvVSNv
0JufkilYDlUdf0iTiZ9jgBbJvVsDE7yX693MKYrslKGHIm66zax3dFc4jtrQhxDVJvFdLIudS7S3
5fR3WCu3jZBfxQh+udWfU5/ftBD8zdS7TsEFbSaL3YgLMSvqxHeAMJZKSX7qpMf/7Z5jVa5L2Vmi
tkqe807fGa2+SlwYVUEKbQyjgGkTpJkiAV+9vzfkLtc1dwsBJcPokPpeVrsS0fp+yfRTU9popF2+
/wirUIXhBaF7PMUEHda8UOSgYKn4iPnyMLSHGbW9o0fwDfj8ScEUh5GpEOKJPYv+Uyb99UGL7mqp
38eItqmF0FkFn3ObPvqOOjDoYq+CKpWjnWjgujTfOSXvlroNQhI+MdEF1EaR557MPngf/C49m9E7
o1vy6Rhdh+MIx8RS8tNdRAajd6R+x3e9UNPMrayxMTVX6HaJjEr7bUqmVjgCtdjyf/7t9XxZEB4G
juVAQjm0xIaTgMbs3uSe37EmPft+QWtpmifcSijC7OxzCggqUWYMlYzKe7aWD+B405blzoMDY56Y
XEL4mg5viW0fFwU900ITB7Qf6EnRk628cIHGjC8TbB+YOZ4mZIT7oOqOpTXnSPR8fEWPaumvkVVZ
F47n1Jssu4lnbtHMD+7nsQMzgjgoba4rnzOqM5EGlQ+CezNYYP+biseAc4IBGtA2RcD3bgzQKq2y
/SiqiMhOULEOgqNNjFlxSDr9nOfdbbIQGjsn80aP/mOtk/YituWTWiCVrAxdQsxrY4diPA97WmIT
xH8XwacAyDbvI6RlGZIwZ5EhQieQLByH14s/EMY6vejc0w81njcc6/Jqma8hQKRbBRNvUyQoezqs
MC1AzGMn3EOtqWBALEIxcAIYrGWVHCdFvrLvq3E7yngd0cmfyo4dMm8gPpY64+a5Utog4VqRBF1E
MzmQf4pXleD2RX7oaXWXkt+SeuS9aig4jFDdA9wQSdmNwaeKii2iCoWC1f2tDVwdgFBnGA2TYMPH
NbNtlqLfW5z7fGUgD6OroLJy8kh7kotIdyeK97SYaYmqxyLMlW4rgDqaqCenTyny8kDQpeJ6Nmfj
MrJRSNgZG5vKNTZ9RmaLbtW9O1CPYuVSeXaMRPwWISMgiMg/zrpfM4nld1ItFhUkJnWDq7VSThIi
ug+tuSRC3pq/sSK8TAHdyUCYLrhfGPu802wGE/0pFBfQQH28mRzn3QZ0sU8Y29BDY1xwWXGUKrF3
gWxeESETDUG7VYCkatBvBwHrs5nSf6+WkQe9fBEp54eLHng98oGAHQsz3/Y9tDrHqn6jmAUKP7w9
PhtKNfxcedrS2zGTLY3lF0XFBlUCe5Z6Ql5DhJFoYgVmNHv3M7Hec82HBXLfn+vlKJfmZJIgwMHb
wRuN3RMIaqITWvJADG3tbNdOrpISlEWP+YQHM6n9dyKD1KZ2uvpx8vo6RPeR7+oSp/tc1OnOD7AO
mWb3HScunPjIpw6mFeKrHmBzN90mr9d/cjR0rWq5GOhXuGKHMJ0vpGa0zlYZLKUvH0YOLjvHeTKY
wSnSUC+5e1jdRb+mAnIBcyZs5/qV/vDoY3SAGSxRJhQx8ujiscpzWoWZtYOO2ldvZlLRw4kKexfR
P07061k334NXHfQI+bqvBME+aXfJpxCK1rgcMqJXKGe5Z/1Hb0J/Cxa12Y0m4i96q5o/U7WIvAEW
fLUluUc0xVTIakGqX54BQL4UJZOOFLuQT4RZ2Mni3LjzM5GnV7LISoDm6EOQwcKouhtzAGycdKR+
VuhpmflsMGxQSTjqla+ZsDDU6RQCEBX6HnA9G3Xijr0tDl0YRHmwr0lOAMaEKULPnzPq2atmrU+r
Fjtboo5jZW28lG1uyq512/kJk+9Jc0fmwa5F/3Qzjl+exxyCwHS9idHakLRg7/tqLeySdx+lNdMM
MlGTxtvbJvzzfv51IFftE4onlIHJITONx5hg4WMResAsT9roD8lUiBV+3e18eKt9g9e+s0B1l+1d
o4A0Ra7PWCsgsTiu0k00kXk3RLlzLlzjDBrvveav3Ix8yFxr/BgtEuwhNql90xBxFnuBCf0eUwYV
e7O9jOc+3uCBIlqmKClKNZ5ibtSDpxN3F5B5RgK14nLw9b6eq99Af5mjvXJIu5xd57hziA02WhAl
GU2AZ8LB6dEGouXRO7BAjwFCbJr/9A0ixn0pc716N1N46kg7ZzbdqW5pPokV2Ah/HymcRwOfQ9hG
GYm5SoXRJYMkJFkLSrSJQSncVdIbSorH2EYoOct0p+ziY5AEpkdQtUwoq2HAVHo7JBhfUfh+LBbP
kl08W4vLdlJrJjF8lZklX2jBKL7LExGdUIIHwQXIqApHKNLYvGu2OXqG3B3Zl8LCNUfj2bIzDfjI
OZDmW4ViuZxk8t1a3nhdDT/D1FFUedmD6NGMOA6uBF71XTpNybao+XGgY9yMafyQeTdFnrP9ciBj
UI24cHDllJTbJJk+QDqGbU8PIdLgCaqdG7LBpaN3ildz4jsGI/LRKXtnueMDpkT30MozBnpsJZzL
+HgYNrqV8V2N+LGG4h5Cs7PTDVxVQ0bXJeDOPRoy8nX0bdCqfj961Vsa+98pK+FUF5g6+nEtxxhZ
TjoP/bH06Cg61EBEilkT+1bUtRcLpkxaF08wrZnZQg/k261SwRLGvTKnX487RNJEeXF5FBnbbp+h
ImStOCSbhZEhfxlGzObol9Xe4AnZBsT+Ml6KttDqQScvMHGp8B+x9r0GPD1bdEXvfSteeG75QEpf
bxqIA7kzM3xbrHMVxWAAZPc6UNT5TJc2rOG3ORUdfgW1hcQQZqb9BnUOkNo8u6iKzHcRPeeQB5SO
Xxw6Ozu5pwPVPO70mZ3Y+pVTbgR1dVjJAv0T/XtmcuEuUodNXydoV2pyL1ZrpOdaYUWMGXfm8AGD
hvYBJa49rNIdqCjYsV7ruHqpopkbgoIyyCBNq1i8IXb7E8njbMZxeVOtcS2D9qa2UYaVw2XZB9e0
OA0map5TiW8aJSuMOZMyrOnOXS1/2ROTH91b6IrK4TQ5uKOYWe8zY92aJiLeZlMB2TqOdhPw6glF
TWiYCytXMujcoM03EGC/0vzRtM10Y+GdCWcn2DQ2LUoEbWQH96iPsWT/+a/MqwP+9tHe5qgRdJr+
4HMjRsDOvyPVRVvlvBhwT2ESUMLNTH9in7GnA6V4g/oDHR/n4yx3w2gTntCIidj3GC0DoXluommA
ZYaCv97XDsbZsp1IdVnB/Zz127KyX/1FPPQ9chMuPoRwvH/1IGWYQBVx8dpM3hgAy4VMJP0LtxZf
CFRn5MJNwOHYXLTc56HM+8fUnx4QoKlN6RBFM8ZnXEr0cOZKNyK+MQrUrwl9imkk38NIbVv3LfcW
tUQVzHiNkJYGgYSACd8vC6rP1uTbi1DSAocAnuu2W6EyKAqdvE3G7CE1Kixi9cQqOr8VeXwnoWGw
VwIWBwV440kexo0oI5y+RBcSVL5tG7fnw8/qjTl2pAcT/7IE5P3AlbeUYW5im5nxGs0WEEcFEiMl
Si8wzC2j+TZ1SCdQfhAS4eGXW2808cE2/rH35J1dIxHiAef9sYxnKXnLYRuRLM8Pq6mIFrPIIEAV
ctmArQB5Rwlf6hEPZfess/k+BiqTZuQh+ERf5B17qyYQDqDF9IGEmwfdWOcuzh8yn89tcsnkdZqD
Pzo/A7wbmfNm5/UalFCOnNfLtUE2EV6P8ZsopV3fUZMutvpIBGArs10bTwDHJeSZ+sXqau6wbvyY
ctAFhl2fxoDKdTrmeFzwq9o/TTCFdmMQq0yvE0IquxtIYCtjmR5gem/jvJ83EzF0sZPj+pyqt6zh
u/UT83cdHTgMTMPsDmqBRF4XOxsjoB+N3EOj5IdZIjwa+/w+akm7c/M3OBYcgGwxXDQCPL/0cizN
do7gyKn64Bt8V3O7TPx44yj7wtNboMriGmvnn7qemVw2/UdUsODDnUhlh4umdJCmI3AMO/xku1g4
11bbP7rRvUkVA4+HJ7VnMoJ+DeNjOv6WwXoWJDBBpOdeegmbnsbnInRFsus8fi9e0sfJSs45Kbgt
WqR8aLj2BNy7pcXUV0ZvC3Fe+JwCHJZtXG3rmwKCAZcPpyoF5XZMhb1pQIIHhT4C++Ws5d4ITaaJ
6GUZby/OkSRXNlidiz49ZhNk5nmNyvDCQAe4pVa+94rolmIcVp4sLrV6F1bhoAPDdj/h5E5JMd30
vY3idkan2bh7V4tvk40yU8AICtQcncnF7PeuAe1sSpHxOv6d6XDL2dhQV6HcwRtJqU+ictkGun7A
qPcRJ/FNIJAn9Av3pJV1eYiT7Colc8OpnuqBH3Dnlr8lIs0wafhdO6MNN0k/wY0QDghSQ/C+R/Kk
f3q5vhRYijYmBi+/zz568nnqxuYUtoqdAZKCqW5yZJL5wir89m/vjyiTLb1H60P3V231TbYJqX3d
BGfXF0/zzB01RvOqlF5lRKD0OsqiDuKq/FVx+oO4SWyjxL4Vbfq5NLCCB/8Bls5bXQ7BjnoL3GY1
nKgthnUgEQCaDjuDRCunwTslqXv6hE9ZVowysAXEtvFRZ/HNwOOzSVOgY5FRXMtsZRA6oDCrzr5O
Pe+my/xtnvHRklWDhobZo1DrD4tNKN6U5s1sjNfFcsR2rLA/2x61XYEHfYBR20ON2GhDQViuL5I2
RrPZrM910PJIJCBJg/bS1PItlZzWC7sGAEcp9n1xPRXuYSyAu/n8OHZBX2+hoHP5QOLxKy5/lJkX
bWYye3IfdGvUO4PkEOwH7gEZ0PtUdxklsYC4tj4NVjufWBZseXne2ok1lsLcgJWu3kwN9iTN95aQ
F7CxrfIe9dKavkex6T+CtrnoO96kuu+DHWbPD9K9SQvyMexEBZ/zxGnFZOYBiN9RZ5xYDRnV28qK
zoMZf/RYbzh4toUWnzTNNPN5EG+8hSya3mNyxT+knvtlR2Avs44TnkA70joi+VNMj5DuN39eV7bW
cJZwTm0BBD5IVqheEoFkc+/6ZFxTe3BACoAlLOiNvTZxs4xMzplAha6W6Kw7VmDTZHzXqwxmdghm
npSxiRZeetkVB3wbPc04iHtLuta+K+h3kjWk9c2FmLRJRfLSar2ayvkgpzUrVBZ3zRAcFgJeK075
OIqfymhG0O99m3n0kPbtbWCjoGoT1htEPYQp7uQdIWe7tOb7d3xa5NyIP2Da5iFm9i8Lau1Gx8ZH
1jV73wQv3439yV8gws8Ozow4cJ49cyY62YvzncRJye05ZMx1xq9h9vBLw9qoguVlHumtEcJivMDo
jLoe3+4hm9K7qJcXzmpGVH4eVo55hIn36I8sT61mZ1fGF5OKox6zm4mmpU+JetOivYThWy7RbSep
sW0Pcx3V7dZNb+yRkTxZtxd6lGDDsKaM0Y1uYEWi4i2Ix+hgCeH9eMMWxSjFuFR5ZV9wh+1U6fyQ
H+Ij5e+njfVGqDBz3GSNTrXehlSDSJbP+LtIf2b2Y3bpsLHJJgdVZO/96j4olIGzyjtayPcB2/f8
jOmZK7uhYYR0fOgJUDOXsDeIPgYIihWsE9eMrj4Veyms9dmDxoe4qYHGEMLtv1vjzuibG8smUQBv
ISPLnsPISob2bFuiXXMfIFr2byMWGfp7FOPNjVa8jIjcP0QzggaAFkWM6u082d45wauDmmXm7aRS
y+wh2MKCxNZi31rlJ1oMCjkeU94Dqn2AvIYcSXeDEhj6vDJT3y34OGl7vLQHlk497QTZA3vrVxUv
HQ4Oi2e/S+/REVwaBlzyEtR11i0xS6ASTgS3/nrmmt7I4Zt6jw3ahTrpaZVdyAexnF6VylpGB/SO
Xfs5S4oVzRxk60sC2aKiR2S2xqOmFR2GQK+uvWVT208gIAR6f5OGPBiTbW+RekNQSeoe4Xpj6EhI
ZHKUNcErMm/ceMANv643E3LE4+bcaIZm7eKQpWO+VwPMjbEiNrRqYwdDA7T82vjoNHS4bhKrZILf
x3Ud0oOdOum8ZBkTfGEoGvqYX87TN56VJ1jSJGnYRbU36R8caYH7bmugo47fbCfU4Bs7EvsFUtmJ
XpwMUcJPykZvfdERijaAiyUkBxcab4DRHpwyL2jxC6ic4286reVuxOaqXf3NETKmKlOgTJm7hHmj
j4vPYSi6CnyD0THZdYBjcIMA10fBMz+nmAIQE6ac2KQh/9GT/b/u7nFpfv7j37/qoepJpPuJ07pC
LVdhIlhO3//x7+L/1t0NRfyh0n9Q261/4m9qOzv4yzMDk6YDVZttm/5/i+1s+y/hW5YbcPUHrsCC
/z9iO+cvRHAeW18SIhFcCOd/xHbWX7Zjm56Ey4ow3ve8f0Vs989KOweFnSl8x6V/sh3fsf5RaVdO
8EftcXAZE4j3wCSUJGWgFGCe+zsh4m1Nm19X/1YNOPnSqu/4wPiO/knUh63H9wIhTIdtJXHESAv/
XtSHABxNNTo9zkQ/FMaedS/gYWPg3nNQnzdfaTn/DkvEQWNWPxOXFBSJkQ0GZhKAh7eGyq6S1Jt5
sS0We6X1Emv4cbMqT5gXe8kYV83E/1Im7qybxdOshEAibHDwEdHk3XsdwdBeKW+mWHPj+jnTW+u1
S9nVgxBmihZV54jjqR1Vssn9uUSyIV7m+o5dVrlCbb80w2g9Q/MqTRKMzbuldy8aw7om4Lw/eYKX
ucyH75SjpB0D4vMKViZZkD4ShvslRrzSUlC3VTgn2IN6x9gCE2ozSQQb5HFeeIiR7SCsBuZ/hWc9
TnbMjl5Mr0w7D8BJ/HCK8Pq1hOf0xXxCnH+kZn5rTPc3p7Uln1CFGcmzrRu9VgHKJOK+gSjMRDTP
K0E9Yxzi1Zh4suUe3AuSLFg/BvdiyTC05NbPvRQWQP6U+heN7X9PzfWop09yKMRGmAXdOdhxZ2Wu
FiXn0vonZgXecrKey/WLUsKptqmVvpNgXWsmLmWKtgmcQ2ib6kYv6uTF4mPyNZ4FsNZG5gB9Ld6b
QhqhR7ofDqi0QDht1eWPdEASRIYJrL2U4ZqLPHrz61TWCI5T/aYSz0LOX3+pkQixYIEXgeYFQY2P
RqLFLCjF4YrQXOZjjKB2bPy3xpQbWyNHXNetM6YMtD0Sb5LGLYBpA/EqEucj1o2XdTggyFvYIH5F
Rorgnb+ENHpk99tleYKA9Yq3ag6LkR1WWUqqGkSSTXZuFBOHNqITw3P9a/XGCXuOt8u9EWwFZz/G
9i0tFwNUo/9UipTyElOyqJmz+HSgoiQSxZr4ZYEWqGCCt6uYKdcTMx9VkIDS6ac2y7DY0aNuen3t
sV1at9dnM4EMkw4+CspOqG0rmzMCkBGrjKQBT8+2l7M9VPl3x/IivHVKyqeE/2kTkovH5qlp2pSe
p09pZKtLforzBv8Mbat7syxdi9qimhFwQWeJ5/TkF90UMqbKO+/BUNUri7Wnjh8OcS4nw7QvCgr5
kpAZN7GWsMspVoLB/GXDQd/c/YIqfZjTlrTchZYDfDrDBHyLLUII7E0N+afJ2eEXbYdZT+PUD47X
o77hxc6r4Gx2/AOiEIQ+6aGxgcMjZqCIZXY1Tu5z33YuHVd+1w6AaxZyjCIEBTaRR9XYXsxtkV6V
JBaOGbvczBWsNSxqltlwse8w7+mb4mAAXiH3hOIZVCPjozPCYhewg5iY7EL6Zw5I0b+o6YP9ZrPt
VbOcjIXYrslvnkRm/lrUnATVlkeT3hO6YwIYIIp+7HzGqgKkJoyNnbmkD0Ofkho9bKYZGoWxMv1Y
sW5Wp8FkdZ/BaD3VeAeWjGDawa8gJfh39dichAPLSn6VNu29zhG81El0bDxxM7newdIPkTm9y4H6
W7DKn6biFtcy4rA7IZ2rpSG/pZGkNRgzIreUEG7bY2CMzGSjG0LsiGLv5pTIn5YwBM9IwqmSX16C
FhfSYLVx4/bBwli9h5ANDw93L9GbKJ9T4slLBuLA8ecdfkXmzXBdttPcXPSUmAdfDmi2SQ4G0CsY
aURXpnVV1n+2XAqRibSro46uBtIuglhusujdFcM5LdxbBDVeMt8h40ZEJi4bZ3yqoPvYTX+YrGWH
MWZnjsNFhJCvR5fqB6g5552HWGcS3taNhtu8jj5SkiLJ1dovtgN5O3pzyTyBFQPS2dub5vzZ9jCD
s5II3xl/SiaPMpAvbZJue+cY0MplK45YxANypAAjhIst0l0tyf7atGmkMpJMUunzxTgAkyrOfo5e
Eu+S8gLT/cS41QcZD08z0Q2tRHE2MvFZGRMhX+AEpXEUQ4XKPGPDraqbrrZsZAvnrtz1MZIIHDpu
kR68KMVnP4S50I+16g81uZG2Wa++rRmsVGF+zTQzPdABwq+Rj4nvziCTa2qNb0y8GKZL76bnNWmz
a2YxsBSwI7I133BQXxOlA6avUd/2GJyTXL6X/Ye5FBe0UXYwHUU+3wwVGne70jS21Uffd0dhxEwk
sHp7UfU90Iey2Lnt6ubNU/Zza8z37aRe7VG/xE1z4h5yhP829lIg/uIiaQ6gIlRjv9jXUR+gWfYJ
LR/SFzudYZN10zda3O0Iwtjz7Sclgh2yvtHXp37KrtLcuNd9fVM11idGrrsieZqVOKdyuFHSvazq
4C6R6twn/AcamlkWt4nTXnV2FQIZiumLzDMt03cCCpBsxascEabSeP2K686R90Xl7fzFfU6Uvm0H
VhPzpmMARm7EhUdx3pxdj5XxlMo3a+gfRvs689t9XqP782ukn9q9GGc0XxVUSC++SNLuoE0YqW5z
cAYkjn780fruh+2a/NhNNN+w//r2uCTZvvMCOin5WNntlc5jwiCd6XkIxgOKpo9uiC8RF7+jmGIM
o63nSr/Wlf0O6/9HzGDtVv1iG+FBRBCgGIBm6cKOlclc1uT7IAHWk+VPSec99tNRKuteDN0tGILH
yWnuAv+6FvFjPMlPgnbQDJAyg5PozoebWrbOKar0hWO4/JAr647r8kCWFONa/9KOmi+3opPyavlp
tfLyWzrlXYILOnRMqBTZPjX0e2+bV56NgZsSkHsz27lqeSdB5zuJkkvTNX68XKxah2wbBc6dTRE0
LjEexJydXLk4JJgXuyXwn9AzmUwz0PzH2QnR6rFA8hUXyb7uHmuy79zcdLDso+3BBXlVWfGrjJ0P
x2jutBrJbkbIoA1jWxgVzEl0EkyTmGhVFwXZnCyQz23rXaRxd+UHyU2XuNvBJEQjuSvj9xGFNArM
/+TovJZcRbIo+kVEAAkJ+SqEvMroln8hyuK95+t70Q8TM9O3bxkJZR6z99pQQYJ/MB/PMRp4L5EH
oPNv1ezsYZ29j2l/AcfEHlqKN2IVYUpRjgjzDtrZQU4ZiPWl3UvOmFStVV/Tn5s0fXTFc1iPz+3o
+hL140aw+SUA5YPHHLFHob8aObssB7vgBtzNFpEId5iXVe7VMp13YxEH0xwPiYHiB67KaC0vJfmF
oJfxqo7WtiTDpOj72wTWsCSeHKPFycYsorNZIbBwm4txn9DQMwODHd4lbLtN9xqC30mWkFvFjalO
3BvKE1/LPy0MNyv42RYtAhDBcLk9rR/PQiKeyk3KcTas2nDvsNbPDJ0oi9IncuY5r1A2h8HdUEzv
jh7ux0r7DiKDATAuEGus9j3TovU/KRWFq9ZyZL4iX94aErUNMVOtZj9G7XytlvRac9I209tc7U1e
TNNeTuQMvRlT4Q2meEB4s9Nx2oDRAkaXPoBL9K2JHbEyn4w1akrrPUkiedLi60y0I7QzvzTGR41t
Bigk43uBRaMMf3JMOvyZhNfSD/Y1KVhBJt6znLvMKR9XcIDFrlaRluN+WDriO8BcjTD9cilfevaZ
WTCcRiG2GSEXcSv3BBzcNxN/O0tIA+o8J2zuzDE/xgCJKvMCKP1UyphVMM2GjWbc8YUO6hhIUF6m
yG1BoKv5hPb5Gpjq2OvXNh33aB+QbQUXi5WSQFi//rcp5/txIg13GTfSNtkv5DtsLKeh1K/5Aspj
FkC+y4vbONf1hwOzxMtP0LIBjg6Frdbmp/WfzxXI0Xg75dkpj40HF9YctoKX9V1YlbMaUFGVc6PW
4zbTSaO11cGxfohxe2rxZLrDwFotYH6DuCqxthHS/1HAS7OcuyCSm2iKH8Gs7HQzQCZBFVHdmnD0
NQkD8yVuw9NgdVdZOy+Zpj3wSO5qKpNQatwE1X60m5Mymy1IQHota+uiZ+F4OigMq8o3MtCWUXJZ
v0qbtR+Etv/xSJmVtYcbemgBAg6gPSMW4tLNdxlzaGJqSItW1ZejZjIqsp1osNxS7jX1Zwq1Hnnj
ctSX4OaSzVRVkU+Z55vhcD9G43nUG0+TIDF50U2erpYcx9aqdyi47sz0hCWMByn3xSC9gnpz/Z6L
Q5ro+h6rMfSHVnJErmNXFD7txOMSq8cWlE+0ak5N3sFx2bcVLhUeGzHlOG6AAVGFWiSMkoZQVwQa
oJqYOuVlRXxpGqZNZXDsgh+kUEcWT+cCs9NCM8FrKGJy9R46/n4gyl0699sI7uE8jTsWEQiX+Ryu
XXDp3sHxeiHp+Kx6faV8XpgTAD/NdvCFj32EOF6fQHcifs1KGLDGNo3iFz0kRVxDejVZ970pryao
RYMs+SKLj4aEgT2uCsLprLHCImJmm7lMVzt73+imb2vRnpvhQtyh1wKAIm0m6hTVZnvF3IGP2/Sy
ud5iTN1HMVk9PDm5RhEvNHxvL9ayeMb01inEZd074HKdPQpROWaw5ifE594uDhYbTt3RHmzIi1gd
932mzl00Xtbn2elzX+cnJFTUx6p3EGW8T2LlL/D0We26pGXObMPFKnLHJ2SS7ABS/5gTOjS0CEgI
fhvKQxqM5IOTtlg5N3eWYHl4H/TEY/K9120YigRH4j1HPb+tSUAlc/ixKApuRTC2ThVzBjbkAOSP
bpwdBwOQOQmJc5aiZ7E9IxNHBka7IHT2RIYdZYMMZkZ70bP2qiTPEStbNgSAWHyTZ2s9zwxaXPzU
hDkYO0LiUfB84Y7ZzEZ7wgnjry8E0xoMd4B7iXnKlbsrFDPQUc9eq9K4zsuHHPJTEUWHyE1Z9aF0
cRDfcwfPUcs5CUQX23NF3Hckw4MU1S0TxALp+/UshOt+bozuNCP1ApvnxVZ8ZZLyKKrlzZUOrXBL
7GX3zH6gQDTkPE9O5rehe2e22q3TzL0l0BBnrs8+Cc4DhaLJjvEYgQUkPJEPxFwdMFOes8b6qAp1
Cyr5UjDIYQhf/jZqDgh+MS52L38AoHl9VT+VFmi/LDeH7TKvFW3ArLlN1HEuho///8wBB+zNGvqK
ckQdOj3x6TIRNMMGGrgR6nGF5OVauw1C9xX2EOqOEayc9leBwvwfUbvJDVbkJkIZbyLHiJUasIpx
eUHqyKsAR8Vr1Y0Bzd8C+MYAFI6OfYOXE6X9gjoGWnToMcPFT8VPisxZLS8A0UNk5N0eDSOiM9oT
3CmQ6aBIiVTCclBM7eqOJO105utMhJk2muuPFiJPR2+KgxyHPYHIH8D8m11PmCUqoH9s7v8QL/PN
l4BGcsZ9JDLz1+hoz+cYHlYPhxmqt86vzbgZpOQtjDiZWuOvmvPfhTmdVykt304l7ITZEcda6z4b
bTszEooN/m5cZCYXaYBzNBzCdX/FrAQdDjIH4w4D+r6U5sBZwpJJLJc8I0PB4CALyhm8Ud6d1/fU
Mddkd5H9Ribvvz06N0NmvyViyo25MDPKZP4nBm3XRPwmC2Ih5KHRsRmmv7ru74fUWpgPyBUUyl/n
vIj55uq5H7R7akAWB7y8YRgqv6vjN6deAq9Gx+qNnXixCFIHjYLcTnyoebjXHX4aK/1Fy3ZfC/QZ
fQ+Nx5kLAg+Tfal3n53ihQRjhWogD55CqN2bkjM+xBCqIzrzbCO+y9M7HR/KeUpN7Ljl5xqWjqLE
ZFYQfnfojXeNnt+K5F5SMCGm0Re2F9jXte6g6+m3UlwCYEJBrgugQNLhlR/5WZoZzfPUd3vpwCiF
7xGbCel1dAjVRK/n8MsxJdyMRFZhoXlBQsCcorTCnbHQkdl9RbzOGO3kPAcbm03NwLtuSAx9ZjWH
3mMwM8hoqgzbYBL+jSHrZp3zHJVC8Thoz3OqqWPbpS8N4OKTVl/hWGLQEDOThaFgbxEA7w8N+YYz
DPJCrurzQnBTEn3OeGOwO/AbVDnqcrSoZ62v94AXv9x4+RYt774CBwJrWPjJ3iC6bzem+RXnKdaC
cDbWCuOplA9WKOuzHmh+nAnj3EjkJmlXbGe2u8QbxH/zQmxa5zxqsCpQra6Bb4rPgr0g81gZvJgo
vbFMfuqYtpmMU5aqA7/yqtGuw8RnNPyFjunDRXKPTdNboqAnn5aXlJXvLY4WkykdpX3HS9ZRJ7GT
2UUxKSIOGwdGJw5AqSAmcmLtf7FiexLUxRbvTe3cOpv/n+md6f9vocTjDj9qnA/sbFF4S4PIg5x0
HddB72tWzsm4L6BBUUKBJF+ygg9cBX+6Egl3qmujdSfuW6uZq+VaePz/rW2DMd/aunOUEX1NXVe/
WlX8VuZwX0F23aDwWFjWhu8Q9o0jTkukqeySz229upahSpB8ydgoGU9mk3zr6dHJqXOmkLN0PZVy
E1g2H6ZfkBMc+q71ltqGc5cjI1tP5slkzdlgOAHuRRoSQuTKPQ1Zs0C1SZyT2U+30k4+ob9BfZm5
S0OXzdU0mDqyd+zvmgmjQz5GkfVh2wxdGzc9Cz7HoRXTKmVoGdbv0necCOUsP5KmOqR1dUfYNrxo
CizAjDNquOIqVXUB/EPZUDetH/wFSTWRWWcM27ZM/tmKtr3qkFrHargnOKA41N+dsaReT+RAnlFK
xHyxxOboG1k3FOtVonA4k0uJypt76KPC4LrRDQ4iE5nozjLWx6OMYBN3jByXgoOlg0XIMLsgxJhZ
Ztb1hwEmd9hwQhkp9OthOg+uftIwK3lm32y7KP/t9eo3sEZeiR6NPhahrFiNdCR7mhGS6o5lfx9b
xaHsVnLkOhWUwT/GHFxkHV3R1ONSUe69jjXnzmkzsbc78Vguidy6bncj9YcLh3HMONfekipr65S8
yo5an1Q8pkmv7gJi8rCGTr+R67Dj1/UDsDGOLAEMdM6Yh3XJwOUvceOJiYE531q6qNVq+9eoeZmQ
4KJ+64DWDAN0UJcTj4+Pteh30xrTHY73TuneWK1zZ+h87CTMZpI7pkfeDyRMMd5nrB8v9PbUHQXv
fQC9GsVKCKOpOM7kZOz7zjS8oB5eY2b7x6ZlSjd6+JjETs8R7BGP8asCk1oNO75sJocGZvpa117L
avmVia4OjY2tAyhzgdseL42zIgcEvUrIPY9FptnpbKXaOLHe1QD4f47eRoFcFus2xauFWKOMnlSo
V+TKDPEpd3QKHBt63zC3n2mACChpngxrBSkihtwukqiqevnuTC7vQBa/bdWgm8DAPsPoYlXTMZGY
ndclZ/8zDVqyqxxKlpLxl2OBzSL857UM5Q7dy7EfOaTXxwT8wb1tkgGBPIhqSfD2AydGdFaRjqGl
IMHRh0ldQ4yLE6ibSVUbphY3hXk/scU85El+W7Qvu0yFb1iT2tqWNZ1sW8d7GwP8XnH0q+0hZA0/
I0OALTD2TxrBLxc3Kl+tLrX2zWK8aQJnSBQAfiQRJ2Gp1r9lbjB5sinlXdi0X4E5afsVBHLoNeex
q0L9wkukX0CdvVqh+DeOTFdTla/AHDQMSuS5D6mVXXfIUA99rrtLh+PMcMS3c3QhEbF3eG0EscBx
PT2qMVd+y2JuG69j0QpcW2/G/aMxoENajWGioNQ0I4OJiCKLScN5XEMcwCTAskSb058sAjeK+Ola
9tmbvgziocifnGVKmThpzbaI1bYQdEuldKxTo3/bDlk9Ap/0ZrRmavio9eowSkFz4QtctHxXj7AL
wqGn52m7LVtXMqIa5kBdkTwS3XXuptZCkZsulMo9yql+fFKaHA/UY5+As65WzJLANm2WPnXeEos7
vUwll2fUNcMBo+4tmmmTkRowS54K2tiYDr5EKsWzM21kOD4mgKPJznbRDDv2NzQpxNkL1ptBHpqB
aVMAXowLacIfMlhemqM/gmzKgwbnapHkSulj+GDa1r2srbcp1YxNonCTGI14GomeJ3sKUvCiD8yv
MMdgQKpmQiYH8ipm7DQnjgEg8RfiND4gqQW7rDd241It8DaJ0apoxcbsuRuYjc1Vd8wzgY9Gzd1e
dJ/gbQnZwsluIrXeBfFwt0wJ2yISyjy9oOWE4k/xV4iXhhQ9JpBOFh+GtLIOU8uFYdraWXuJGPd4
4XM5gWgHm1cY256aA9VaQTQNvUIZQJbGabF+EvzQnN6pg+ax/tCy+AFjFoVchYjKmFB4ld2zrUbj
GA3PbgkSA23aq2hJUKd75BRKlzc1kZsND38frPrCTMNpMjJN1ciXM1CV89mw873lfAY2ho4eOR1K
pQ7IwYimm9EcVMuUI95dldQYMBrkrVYbrFG+mD0GvJiYp+gYR7zKY5PQxIVp6cPy3tP1rLtsitKF
OerYcHXGWnqiwKyR8HIWMQL3uhZmnMsZNOi4C6MJYzsexyoYMMsVeMCbouVpMHW42Bq5Q0vlbEcN
b7TVJ1eNXXpZipb9df2uR1Kcc74bawGeXtTlwc6lMfvfr5e0l6ErFyJJEZxZHd1Fn9rYG39SKaAK
VDgcXR5BHqbm0Er4M7yy0gJDXyoLipqdfw5J5+7rZrpy9USHKj+SOk7FKkFwcHyIo0D/N2Ea2I5J
awGlNY+VDgNQcxlPOiX7v9mMsGEb3UE601tlJ0yGwXV4S9KxJwBzPVdUAxVjVCTlPtAZNLPqdzEy
rti04nWqv8IhWyCOrHsuOOLCHNHKS6olORBjRY3W6h0Z2O0jm5fyOOV/BnItttPp+maA6y/Mf1Vv
hOQg0vqorvya1bUZ2dhMyhB+XSdQ4AfSvo5p60Yn+CgX0LqS0ipWaDJivwNnuAs0+7VzK2ObmKex
6YE0WHAHwz5JL3I1Yvh5lRbXht7Od0AjGDAeSuoeMIjUCmYRH5UV3ZraShjUUSXgenucquSrALWz
wWBlMMkW+5JE0q2ziPEUuPQdkyTJVzBvd0b+hbA0FdvpwiXID9C2nS2v8fyPxBC5rct88YraIWd9
iPfsQ29aXUy+gtyz09IDtDROGDhUPoQ9sU1qnR1lgHvFCk+4FpFDWfgj+cVzOhYy3qIA1G/lnHs5
YJlAXMVRTxW0ck8qqCykHm3xOFrXYEluoSPulUPcad92jS/IFLVr5ymKGDqP6ZR5gdLI3i4d9LR8
FlyIi4gOQINk+NtRXpz0KVsVaBAH9fA7SbFxJRLemSpfuEalb7p7xO7gEsO69pyEdEBDHWNtdF5q
fXw1w9zw4QxKuB34cMNxgIrU4buXZv4+9Ll2AJt37ty03irORCT5HJdDWTO6IT2X+dhV4WLrQ4qP
yQUyhKvJl3p64QNoH+mZ71yXPV2rkWtWoTukj6etzExYVSggLoGc+Hbu6ihyw3rbSfepLjC/2IPD
qhyfdiDz8VBDoaXnXeMtmukMdAiAJ+mKjcMOkYXCxYh2Cf7IizW1jNorZv1NFQOWT9C55/p2dIo7
xQzDL5ixWon+bLYSJGxHi6E3/K86ap5BjYd7h2FBPY3TlhULr5+L8hSJasw9wJUFTOkaTcQrqSD1
G6gip2mBD5o2bDSYJxGGSXQyRm4u+E63UR+Fut9oTbix2eTsTYPx7Nzay7ZS3OiTO/tuU7NWsuBO
leDqGxliQumIAw+4K/icr3OuYItks1+75001FNa5bszVEGxvIgZ0WwKgWavNfuiMUHLiQwCLOpnA
kQRrErHbgWBuVh7uhLoagedDZodPTCMRFLUZ4S2BiQga/2U0ohRq1sx1SrjraBePKlzT6x09uZhm
dQjAiLCWFGsOhIcXC71Ooq+2rFXkGCkizVcMod1JjTFs9ZEC794wxfgKmCUXxYJNTjN/cMZzlxeK
/ouKnaZLtTQ9U7lNzRKGDbgx0Ly7IrbGK3jUZ9WKy2iEw51do662SvHPrhI6i3AXrn1vGbC3IArC
8ebqish/ug1KezKlEzA5Yp2KG9TuNwCbCbDN0oOdFBcp2yeKZqJcP5xGcgQtd2608CPp6Wu2Wj0z
s7pYaIjpVBEfFQv2zar/jUl39/Jk+hyQGg2WUe9CsrPCXHNw+SABIsp6B1sr3eoqjv1ivjXDUCFr
tL8jYTwki9pTmdvZm+O0087uCUN3jAIRJoqnqa5WehYkCMfpsNRrUGmK8EZQE4IcqyYiXfKZQ7W1
raeIFT724YlifQ9TnxADZ/5nKoodY0BqNlitFxh5QeBQhZh35O8UZXFfhZqCs5GioaJqh+4NC4tG
25sXxgsWRRCYRkSiR+gaCowwZRYc8V07WPpGucm31bcO2BLzPs7Tp35pNH/WdKKnsJF6kskaSZ34
hgUJYgX66s2goGLCSBJaihcK2YBnue7dROAGnFaq7dA+1pnzU8JoOTQFW51oSJs90Jrv2hy9gYgb
z+HV5PhkwlSayIgELI3cUs2+UgxNVml+BOznaHUOgiwonJcsCL4I3nwLFzRbpjM8JrFbnyCT/JLV
kBGjSuhOhzaS6cldv7S30OWZJFq7dfrCX4z5Ve8zvzEE5rjWhnEmx7NEnyz0nErRzR4szcEqyOFT
j4x+c1Dyblc5O0NHqoWw4ygzPmI5xj/T4seNjGc4e3vmDgHIUMJ2CCb5bVU0HDs3kidjnpmZ+0qQ
sUqMG1qGUDySeLaBwrRe2K44BKXFIQCo2V8WdUDOl/iAa/9GU51Kt/5up+Rt6FgZrMoWTq8CUP0O
ti5iAAxVBzSAB1Kwxl1TvFRxw/ayH6H8WMdFsRsby/mqkdVts6a3kEpRM485+4As2A+1hgFZy10Y
Pe5xXgge1pSDuWS6jHLmqGe1Qe8PQ0lwVnti1m5VTWQIvGrefneXTTMK4pndIotjRomR+JjyhJS4
KnzJhmjlVNgXMA+/WCbDbYYifxuX4bPoYtNL3QQGuSv/mfUvysvixOF5aMf6UCXjra0iTs0oKHym
ol5kWfitHCRDNIXbjPN5YyAy8zMWXXire79J1bNtyYfVBbTRGy7kVDXHIu8GXut82Ded/ty5X1Ph
kFBrEFVssw2Vzh9mclpnEAZetkRHvbPxFmb9fBDGcsZ7fy8kW6UGi1DgUvHBgbMYvYTu+m8/AknD
zdxkmALrKGGECuTAXkomyoTkcR2xaRt2Tfiea9E7AI99FlXWRVqGXF9ruZvrbpeYn8wHZ79xdETm
WWOc50S9VSNJfIp2ne/avA8FL36AQM6UY+NLW4d7ot5T+tO9jPt4i2803bgI/QtuPLK3EF3Fwv5j
YfogbZZVaP20DQjARKRHhiDYyitE9PFVSw1GQAbfCp8lCJM2svjEMORhcrHOMHDwFtzja9DZAgoe
wSnSBablXqpnvt67tmf1AIlYTtXS/FEhj1Tb2+x7qkfmv7AZTF3sRE3job0HWdaiMUzwTqjpSaIB
pF29NxjFidB9ScL43m6DX8mFaJbvE46jrR5W/zSJv7omU4eS2z2X5G8qkizWyoMJQFjudGe5cSIN
R+IN9ySlHgVfJIDSQ5iC3+gztwG91+LcOcqmQqTixA/Ped2X26BvxWGo03Vlp51Nw1B+Ya3+hNV7
a2XkoBiDxpYWK8ScnGa9vtOhs+3QTxEf4rJbj9T/320enO+8Ibcb5yNdAnVk2H3bLlkLAtvAQlnQ
BebVAjW40VUOS8jgGjS5EoWqQFD1iPlClpeEb7N9Ipg7cmqFGZxvyZPq6xrQw6Qw3goJDb6eb0MR
c2FrFeCIBR9xy9sSt5NAJYi8gxUDXG8MwDTV+HMoDTei6V7piSpwUE/gKBDFEeqCtoSun/TQQ4FX
NlTw04TN2C0ZcF333OBh3ZKK1NyyjtDhpua3xb2Fdhf9WBwkaF9L92BpMaIECMmLthI/tOCLrTtx
jfS5u6ol4NCltDDi71yzrS3Yjxszigt9B6NOQh7TsXjluDqgBfuj0IRZakpML0SGj50/DbztOizt
XeHXLbFabgD8x10uIkREpUaLHq8KwIFk+2lawxpc6HR4jbDnhyj5RrFwwKM65NE6dzUdk4hrCcSP
k8yZM0xhsUeTwNQxwR4LWZ6UCA4FtEubGQu2x5DjoA/ZM4Xmv1Q5H1GLgMpJ6jcsV7Mnh/rECm27
dBHQBvw6iFSnh6GmbBb9MQXegD6ohPduoSAKWwxKRkK+50LSXj496532nbB02aR2y2vcZ2BdcYEB
Qym2Na1gNxePTIe6rQ5IgeTNYxH+NJL5S9VZmh+F8XtrM/UBJYXbg2yYqRojGn73oQX14jtlPW9U
or3Y6C1zG48znjCbDcF8X0rxUvUzpdjjnDMWJVuTN3osJRia0O87ARFIveFL3846ELPAZU7Y4V1V
wmg22oi6j0SHFQjmHIbR5cis+otZgbjLA7yORVL8WGRpsityn6w2PJvBdmxFhgAKwt4oFCp0oFu1
ZNbL9AHIDMJyEVmPA3GVWyedP+WQPiMw8swh9aumvhbw3bZ2t7yZKUq7CfINAN/PCNreJliMY9BL
knqEn0vnmmbTj21c8UnKXH1oEXI7C4IOXfqcsfNkSPSKjilCkY5+LuER8rr81RkYN9I3wRIC2+3V
6mtc6t2cCzBag5Ib+I7soP4qJKa+XmFoHVk6AG6RfXIzm5J9EFE7/ujW5xqZarhkymOLfOciAMkN
MjIEcY+BZlxMXUVUD+6FlrDbmLXxmo5wUQb9bdSJ7za6L7uyH107BohHjTGv/7Cis8Uj9RICM/bZ
r5+DGtWZic28dKvacxcGw3yMuW31FFKaaH5caRxVnT4C2r5GVYyZfP0Z9CQ6z0V2GqDwxg1keStm
qa0zrgcOCZCQG6dGt9EQGDr1rNQRf4RYtHsuPXrCvCxe2TY9Rfp8tlcUPuMKoJ0dFSWcDV2jDMeQ
gIBFPrjDAgiFtaCjmcRqFseAJC7hotMJf2SPM6GP0qe8xbc1s/vKY/HlzDVySD18GXU4wa0138XT
9FqEPAGtzYxnVubRMrFKYcEEHvUgV4FNOvBLQXSht6/Nf1IHwgp6K5Iy9qSIX6FrvgGalZsjF+JX
bvaWR5JntAlqexsWwzuBoSBaBYsObYGxCRPdI+sOVp99rseBvDoiDpagvcykDSAPPxkFPAp7mQ+Z
rR8Dfs0IZgUjfZoSGmGj6t4bgIRVWX3iOgUuBsVQX44trsaiFRDhx8+ip35s2xU5F9NwnoMOzSj7
V5QsQ/DRhWwLgcOWOhtqpkimGyNB175TN6a2T1BRSVl9Ge8rsbRqwhuI9zdyinE56HTzY20fB2d+
6nR5de3M3DYdPhAzMyxUXpcIyGOclTdYxOeRrkTpTxYqQ3Zf19Fp6KqDvTSqb81qbxZijokBeTQ+
Mpl9LQeWfXKa9jQ+xlzfW7YLKt18lsV4H3XJFwOi2nCQ5Dj/aqO7K4xhXzNaD1MyoZM1j6Ed1Gbs
mY4ZERXo8CeD4Rg6E8qCgOw+euZ/M3JsKM73KEooIgv5xtr0Dg3moxOPl1Zpd8TDQMYCKOSGRDwx
jH+Rtfwc+h5lbcielZSdxsCjbAdXIHd8ZsCMrn+YrH7TZMXwHSiPXhCxhsD7OOkTOFteGxKx0oWH
JQOKrVkfTSwvQ/zXE9k0GLja4oRHeraXd/KO92s4bJlzYbKevqvtDtl4cowbqsZ2ZI/ZTp+VSHPC
UviVxzHZLnT7PRmoOebtjZNpz3lsHsrhDyzYVQ+7XV7o+06/zsAHvaWPkf8TeEo5lf3DP28uzmdM
W8I7HTI1jy0IDPEmKysAYS4Po+E2kMRP9WSujvL8K2qqnVlHOS0kosepUwdRRRb1IYOqkG6GkoEv
Kz4Q1CJb5txwTZ7YtSWbOy5BdAnMQwJeL8v8Y5XFHEBPTiTlURQQAU+XLj4ChocAcKNP1w6Zr7rd
j95F5yAm32J6cTKQIAHhdB75V8eit2/K4YZYgzBWyxFLt6m8DdneEDvskB82UbpOA/u0iJZf0Vno
pK0F9nb+OuP4bS2DXcPCjtphqEwUDI9jxk0JTjohvAyuANOvcia8Spu+2Iy4mxZV5ciogG6EvsMK
1VMWrwDKdU1V3StlPM1m9RUDE/NYgW70LvwLrOQ+d633jj0QHlRgTj0WEYw7HEL2NerDBxH+a+Fy
Bk0MDaFouCh7kh/qsbgXQfo2J+BgU9LrMhLF/apP2Q6a9Y30k0sX4tFmpMgjWyeIJYGbaA4NA8Vu
tXFl9hfYxYacGbUhYsCMY/wdCwZxfr/7HuTctm3t2sv65A9AIiKHl7FOfypEubmV/IN0+s1abjfq
eK2Js6SL7X4qbpOiwp5b6HTMC9Jz1Ft+KTAwmQfNeIObvbKe9xXxUC7JypYaTsYSIdnUcxiJDLHT
2txrTfmq8ub6Pzgxk4Cxy5ie0KmRFJlUrkl3n7gwG1o8dRtn4pMkdAcx4ppr1UjcbuzrC5fNe/wa
RM4zvdKj4MtmFnjG0iEgCGF+0G3XHZEtLUImlqchEi9duByM5XlEE438/uq6+OUbakog7L/dML3g
Z8E/pa05ppPzOGr3kbtc7TqEDp1IiBrLU2h7wCLOrj1BRNQxhLUMjFGJ3utN59cl9mxLhzKw0MWh
mIWBULUo9TKbQYNFXVbE2RkNrcH8RFPuj2Jje5xUxbPDijxuQZpJYErdzPKiz6yrI1b8ZdimO9hx
d7CG6b6tYWeUYF4sAYMDT5My7U/4vL5UvOPs83i+5Vht6GjvrMFxsIMFlJaO10Nax0XAz2yX2MAZ
AnmF0/70bcrildSQqJ1e3GY9c5BrrqSF5zEqj1barZ9UXC5QeS8aDHUR1pe8w7OvGAcaTcUVlzg8
g0XyQxblU1zDp2A73MAK9Gg6eCnbiLpxeWnbd5Uk56Lsn5hCvVaiQiNWlh9gaij55sTXUvsBT9lb
Ed4LPf5lbJOY7XfrTJ9F4Vwooi6tsJgqo87O6/QihuAurVNt08jg2Z6w8TZ9RrnO/a4c6QUUnMRR
LfcMpk8Og4dNOWT/KIdb8mpQ3NOd42ReiXTdW9YHA1c/Q5VKexjL6N2xA0LTa+2p73lFpiBvvMkO
Sr9XOyEjhCFqPOXMh7pm3E9cTmgsHuuQu6sjWMCjDcdm2U7PVmddMgQoO8dsXyKACfwRNOkGU1w9
0o7+D0xgqnaUy/Cz/nhTFT7P/fRrVIIDEPZ1vBZufU/pga6oERHxOoC7wFd+oEIircnkEmo67C26
zueXwTzq9kU7uvmxdFgeIx4IdtLIvHC1o4erSwki012uox2zIPmfdIZzx4SV5yBFcQbUVvvBRA5W
LKfn0EX77grsAIxs3Z3eJwbu/edi6nFQ9Dm6Dok1JErvBmFJTxNepLt8vpsePch0b5J675Wxh6n1
FuLo2zJLv7VD+TU4jE9ly7QAzCKqoXJbr12asgD28GHdaO8ptuItQ1jIH1HzCYzkoWHcn8j+ETWt
HSTTDoGE8vUTeqPoOLUD3X00ghNMeYVFvUDuViNhW1pr+6HlTl6EEsunfKitKQcmEXxNA4Y1pkfg
C9ZgPsJ0F99hhwgyjGmFw6GDMjH2KqpHvSJymhdXDS6snSi4KOC46DwkZndXB7IADBKUVLHD77jO
w7gqquSGguk+NVGztRihNr0+kpwxQlozLDJdE1piIaeLqS6IAHXPKIIzrES44PM071iDMiRgTIJ5
ACGMk/3ZRc8cVxAmkdpvMKpQiGjcq7UjdpFhmfu8yC+SP5pQ61DodH+RcO7X/ywGp/+iWDWEpV7s
XWjLA21EsWpGGvMCSzFFt+feuFeu9CR0qC6ruRY1Iuy6j4y4N+5tkpyGPNoZnbWT3QgILFwLG5KS
pGhPgmDtxGTRb0Kc72LUxCZnfF0RP5nMd2x/TmOrv1krkcYeyMxhdJP+zBXb5r4CCNflMAF0Om96
pW3KLn2CxboZTd4FewL4I7kM0rH6zgMMK2b45QbWT5ibJ1qqb8nIPKuSp3xI/mPvTLobR7Ir/F+8
Rx9MgWHhjTjPFKl5g5PKVGKeAjN+vT9AZXd1td0+3nvRLFKVnSWSQMSL9+79rvMQBghkfPFW9Idc
mQiN2nhsYvsYEWare8nj9J9Fp/1J4gJO0fqCyQx1VNWtupTvp2PyIWDqkPAImzhlvpnFy3wwf8If
PClF8pmHe3R4CcEWlGp6or7VvnmYqmap/1bG4NkOy5+uz0QtYu6LXnT6HaWif4VFrDAqeyxoYG/r
6Nk2mbPSYdqGomV8R7gD1EQ0gkaMQy6sL2DN7vgSmgfTI8Pa9OmGqM8RHVi/GJ6CqPqpl80mAoCT
5IDSIg3XYBlgPC3rmomhfhx741qiuKu0/JNbeEHW0c7t1BPj0wuwsr1SFXc9naosiV6+6cdTT0cp
NxdR0T56KcewgMuhww/C9krqmS6xXjnlmTDh3x0plI2WPXRI7jOGDg8aYSqjRmx6nQ8fGCw+mUSu
6kZ7oTpaK6N5d2kIyJr2AViFMdVwTzVv0z+lLs/c3dsqp29Icv2uhXSVe5C77HHAWWlUb13hguVj
kDpqyt1n2ork297klQmzBysgmX8hl5EDAswbbpmd9qjxJfTKdaL55+k9SHkSKufdXL5VNrqgIWku
td2+mA5LkQgZHBXhTypPzLaJiVdOJpQq8CEpOxqasBCetOKzTK2bnrP5UdqpnH/9JSiKh9oPLmpK
ftUE32W7h/4htrYTIZ9TWUmla8DkQW06fc4ugBd4rrixuyo9Aj+6GYN2DB39CcXOs4FlVdHkuSnl
BdQcBwkvepzeUQuuJe2CAwDZn40+bjzxHGXFkfHPZxVZd1T/uzxVTm37aAKiB4/2Xg0/S1VeasV8
qxym7aI0r3ngbKG7EozHCZ/cAGRMLhrsxns33WQqJfCYe1bM7xffLJZMeh/tR1S5sHH8U2Khx0Od
/zDQqxk0RC8VZMrS4kzkN2wmTg6JXy3WjWFtDFj+Nq6CfDgKZoKE1iJzV7LXXqYkHwSr0baumoYb
PKp2UH32rducOo4THmWUpVYX5i27ok5Q7jH3sfszc3UNH1xc0ckMNPnUMVOqad4TPHT1rZDdM2SH
nY7q8H2qFRFe6GTxVQbUTSmQVq1Hl5K39MwRKVxS/leVuk2Nrx4zhwlrzDmTNBX9WtTaPhmj17Yq
N5Yi8EmG6jXsECEx2eLcnp6EQwHgoodn244m9knxxoq26+PbWHXMuaP3DvWOyVfdwhvBFo2/7NFB
HolY6En3VnkvLkWLZNt2erIOlQ7FQ98hE7FeojL/UVCwJyHXSKcnrP+Gu9WZKD8UjDvXsNnxtMS/
cV19qhlz51LKdDl8hohKSD5vAZWalJbi2U1oYXn5Rvdq9SF3A3UZ6uVrStuyEVMik42WPaI/u1Ya
rPHM2el3CfaYF1KONNqWNKS1ii6joXQLZNVPWSrKQzHszSzDW4VtIdOpq8MkINVXxb1uGF8RB3SP
dXpF83siEVNfxj4ek3hpKqZYNL2jPnQFkBcFXG1gYC/ocEVkRvY4tvG0nEwxEyMtEo2dIQfoFPn7
1ECSZDQJsydLbuKLo6T+PsxZaYBqIHRk8mkbn14c0Kg3lK1KKu8img4BgcH0N4xNkP3Rc+5q23+b
UsD+n9ry9K+pLboOzuR/jku7N18//xHaMv8f/qC2mH/TLBU4CoAW17KouP8T26Jpf1MdWzNVGiMG
CWUO6WkZjuvg3//Ncv+mWlPOWkWtxGsh/mYYrEKOzV9j8w/xf2G1mFPs2TdaZWLQ2KqqW8KEFGPB
2TMs14UX82eCikY0mGk5iA9qX82ONP77q9snzTErnVOmXpsgyH6mhUAErnO98RPNRaTYlEZw9xM/
u43DYRQ0VDUn1zdjQvHHpMVjbWxJvJryQRnzezslT24ZYMRTwKEHvSKRIyiftK1fu+YWMY+3UOCO
LSFqKV1Hpw6M14YFzIWize4T1UwffBtXEAz5RcW/fMnpB8aRAOWJxR5xTnv/07f237BlIN785XMR
lHWqBWLHmL4wayLP/Ckuzsp0t+9rFHJVBsh8iicotqVboi7xm4FIFkd5GQcG4j30ldrUMzorCp4L
G4+ZMiBJkGSVR5X1ODCRRnZeQkLoaRvk7JfTsKf/iCYrbl9hUQvI2KXITgOSAawIlhopT5qZy03E
cX0jPA4FDCEG/JjgwzPar0cDrfXzGFAwzi9Rj0OYs5mfWwez1u2TPj3EOIZWQRMX6HMUCqM4ym+5
W5ZPQhX6oc9tOkO1Pj7J0pNoG/XV/MprW2LCUnulI4J/xHqiItSAHpjSlD7Y08tg8Axi7wCCMpoJ
HuJRN15Z9PhCRmMk0o2X1WtilvX3ikNsov+V/zdfifnPXwnfiGE7KrBsg9L+Lwl+QR85dp5MygA0
6sX4q0XGAx6OZTHF1bpOse+8iprmXOoCpgikFb020U6hLYd37Flh4n8wDZ8zr9oCGiQ9T1/wOdZL
79i7qn6mXamf52cklulnIydFCFKmi+JWcbY5gVn0/+hS+7rn0dKva1hBZ02xi5eYG/jCQOxDHXTr
BeUgvV7jxHTmMiBXuDd68h701ecI0PZQICZCC1PXz7Et/BOulH994RrGXy9cGiumbmr6tEiorslK
8ucLt/f1yI5d6j7pYOfQWkt/rvUB1YMVMKdFzfpsIcLflpB6+EWJ6WtsWEgWTAE0UN4S3T/91MJ4
blzbZBRjwy0RUWdeYmFwEOBIg0uRvjxbt0dInOaMfPGupKa1k0OB+/JFQLbaeqrZbVTzVwf/+aRW
GJxhs6B9SGv06WGvLP+Xd/1Py5jFAMQmjk7wnm1L/cvtWlUx6mLOtpOGbNh0oRpxW2XyOFaVwbHO
LZfSzSBmBOTE1VFAt7xDTZxEjnjx7WKSfnHIDC0nvZID7e2AAzSYX4C2bUVhn+MYf/tY68+6lMmj
Hys7b6iQzA61dxY6fgzaHdUdZVS21mJYKFmo93szykidk8waiIFyv6Fp/+PNoP/TzQCkwphWbCHg
bFmW+o9fc1SodmFkaL5Fz+gTnpVxtI2EnHaH6aqIvHLX+cVzGAzOB82iXdw6znOpGbjn4/CWdByt
uFMRrAZ1fSS6uT7SZcVZNr+eH0LVCrddZjmvpat9QUjRbmFY6XvFLIuVXtDp+Ndf4fwb/8NOhKad
jdEkyM3WHW2+sP+04gIA7XtTmNhPw2Rr2LVLaxzxbZQX9mYwEBB7DbDtNEvogJjpZBe1QfHnBC+Y
3uHvD0XrfMD6VQ4lYZCbwixBTCpYbatQZbAfiIMWDYQ00CC5OSCKdDxgxGXjldLctkHIxHQgr0M6
nDI8o2kkTWJsbmYwjJtkiqBVvCzbWG3xFrMtnDLb9E+kfnzfB3ndGeeiGJiqRs6Ha6M8chA2brs8
3xv4fE/TABgNl5btMpq9L4ilmGrCiWnyEldsKMKj0+EUjokyfi1C/UTWYwUsuX8lBPF/WU0B0v7T
QoGtRtUNw9Zcl0LiLwuFUlA8wl1H0KbQl80TG6ty39FiIeOBxl/odDsVrtgt7J1DSfrHa8ImuGPY
Fy8bJNNPjQkUFwtSvonBNB1zxgwoCXu13/lp8zqMrXrUSFa5F25l7uoR7FTIufCO/vDJFN0zJbR9
sEKmKrKX4t75YmVKfxVh9rnaLjitTk4+hZA8QMab4Z7pKnQEpMBbfVrE3Bg4V1BoIL0dBO2t1ou7
FkTdjpMEEZ8gWjC5W5tymtP0mMhXcMXlY55A8oksFLcisXeqW4XbFD38tUMEaaFUw2qXiHvWVT12
7V/RWMU74uP1vQNdZ9eL5Gc7JOMuMV3/pAkiwhyj3eoGWjlLy93L/NAiFrtwETMQGsys+cg10lyA
lmuLtvM/FZG697JzAWCpg790YC8yeLAlQw/FcR44dr8ZVXoi6NN47jzSFxHmuBsFhf4KDfe4rse2
3NSaHeNE51MgeodEPHLbV3WtMZN0MdIYRS9/K1V1D9IOdmfvlcV7KDxSJ6R4biK73nVub55Z+35V
daDsTDL3zsiG1yjq3ryi8lZ65NO8DbJhb9Qpf0WRJe0pTFso4R5OxZSxTFG86qabnxEs4+1v2uGi
DsS3PozCeifGGsVVz04R5SDx06CrNoYJdsCvC+tKoWE5MTdekyC+AeZeAYYYH+k2QylrnRG4mCtv
uVW85aRdfERjwQycecrBjy3zSdJ4LKefZ9YUMGKREdX7ttdsYI/Fi1CF4scG0OwdoyteTNOnyFGF
xIbjo07pnH54s8Rrb5HLY1ZWs1WMsrpxdloa3fCAEyg/p6XlLv64nbUpHq/ATU542Qd+sRwVl+Hf
ZH5Q61EsZVuOr0zeHzWCHRZWAf6abKlwSVPCNx4w+Op7ai4MdV3cXvWyNZ9HWhcPEoPiE04eAOLu
uBaxUexCQq/PpAUnSwzt3Q9qIE7XUb1KoybcJ07SbsbY9Ff6tJnPLwly8CZpvTZdBNi+//gDTWY0
F6EOT6NtKyu/SupNMd258Bh3Ev+BMwzZhylofcZjyoi+NbllExnEhzhjvF5Hzh2kW7mjw0jqnKFe
HAB1546K1Huw/TB5Q9yXL4vQiC6IXzZ53HGWD4FIcQKu1xUFBazS+FAQiEIDzZjiJGJzM4fYIxq4
y6YYmSCQdLhHyJpeQ0VXEQygW8KTGf3Mrdo/KaPhn6w1d2cd2PZ2vtV6F2AJ/RN9Pa8gfYA21hz6
q4PmuTQxITbTPTcJjOgB49Jg6uks5z8R4AvqcdQ28ksZGqTQ/YSi5e2cKUS88/ysCR2QUGGtL3Wp
7f71piY0MW3Ef97WNPiUAqC9sDTwm8L8y0bdeHVjo4DRFvb8aQf4VI56J92NWrIwlNHYPjENKU9w
eof2eZTlcHVUlUgN2qwPHgMWyb39Bv54OnnEv/Gs0YQtV/rYtgCdsuxaJMWdyOE8XqsYzJdzUPqc
kV5jzj9MSLdQmGeFVsBZE17LPcyxyXPlo4Yy+WQU5n6gttvmJugSkjPBTwJOl3VVYyzTk0UtZH0Z
u9fvXyUufb7nBrRz79j3pCyURUffBBy3W66xT3XIMlB66llrvY1dsgK51X4GYXst3fpX5jH6GURc
3BBVfDgF964dxWct6rIn08Pg6sdNfGyFSaMU3JpOFf2swzJcljjtACCZK192w1sF8azyXGvTMknz
OMQky6zjz1tGE9xh9x/73i/xILj1jgZ/sv1eBwnScLjslHxXh0wnxmEkRExB/l+UeX1Dw0v+WcSc
zky6hQzT8BY7g74LnbSBRdJcrBBHzfx5eyoDxGzsHxixJL8G9qrT9zKJaZ85KCPbSI3HD9EijXcZ
Ba7GIjfXqsRAkjdt8Oi3aA1SrbDIdGzRBQm/vpi2bu+NKHrR/T6lx+P9NGy/eAUtq2z7zKFVXjgm
uYRwWbDSbeftmCjP13jI02VX8B1GLNzLttZ1eEGY6jJLgsa0h0XkquG21JlcDyRZBJysrhDIfxml
5uzSpqpYFBNEFolCg/b7KtJ8422+z9qEIw/OAEZZwX3waNDNlw3hyvIRcwJi83l3yGKWSVXvmJQM
yPcDHUlzOtVFfqW5CyWi/4stNW4P3/dyZ1esxg5EnbrlPyyhdiUyQrPQkbSGt4TQrCxyL0WICj6y
ivaQado5y1r6CRZdyVVMmPYDNr4fuUh62CSRZJIbduE29k/9VAVAaxi3oWxxG5eFiWeBB1nCBGca
yjo2oLZeJzoFxVTOzQ8Wh2co6tO/zcsWPkpk6VwDeriOhgpPt44tOAubYOur7asSOdC58dG+ZWmE
OrVVnUXUynJbMqBfUWZSEKa1utHj4aIN8MF9vQ7eLUOug2hMf6ZUgLJzji3Vxu37QR9SWIg0jcNm
WpcMDNMkaJ91nbwVRIcLMvfM374wznXEpjaW6oNhSxRLVr6xkcIw0nQO80XcU/Ie651CfCFzuEa/
BUK3n+MAQhddJ9DNQb1TK7u+VnUvF8L8UrU6+1GWvyp60adCs9u1X38mwqk+fHKU1l5aJyu7L7OA
MlkiblN0tNhWW30aATkunRluwwGHTWx7xtnNByoHP+fy73z6l7GurekSPBCXap7obQ5nxwOxkgME
57wELwgzUfnuuHJa/efPvvOrnS6432Q69FtiIyV5ltqwptJ7caOu3UJ6e0oyozultkU4AOLOPN3G
bkFh72rSXmbCMZZKGsKXKmt7W07HWDmEz8wff7XgpvAaeqOL8ymypnledUmDutt2IVg9FxuZrfTG
jbKsXw2VyBaZ4+ZbUeoKsVdx+Z60aNHs7Nak7Taw8+GljenZizD8VJTmJ9sZjZ0mXgWW030q8DyB
pFWfUmWVKTIE+JW+i0ua2GqAFyATQkGXVINtyTSHD8CsFJ3nXTE85hrAebyqj5pjFu/ft5gAiH7F
3L4JsiT5kZWxYJL+Nu8dY2XjMa/MnlDPaSvp+Ngj2wdCwi+EDF5tcKawjqYx54zUNlCueBQr01Kp
tS+j2ve7PvKcRxzoDMC6wDiXDVcgA3ULeLsOLz1YfS+gjWr7RyUnvU2xJnm/Au8N6ur7IALGgYp6
H10j3EaF+RS1pKezopkvvpdRqdubZPJKd9PC0bRP+ZD/MPXU/jX0jFI1/AIpEu9D5XsIPLhkLpVR
djecLFfbzN03N6/FGvZ4sik9y3kbfP1kAWmVqcVIIEcnQA49LhBhY23BmjRO79bzhXrA2E0byB2r
C2TulPLXjJ56G/QJghP9WIpGeZmgA1kbYHyxcHD4Mseqbcl318073AqDtY4hxktTdzdISzSqM/pu
+AcZBo0kZ0spbnyszbHWv5qKc+QAWsjyelKIJupYbRqveUBHL2G5WAQF0bFWk1m374+zs4H+1L3e
3dIaWr85PlF03Sv0Ya9KXGULeH71AXWNcmq0hsqqRpO9caaAnjw18l1RCfj2LACO99NJEMnEqc5U
JyC9BZTBynfYLaXZKh9qfrQcX3+kZqf4siPrBZpwdnUHKfalHz65FcFCDt7Y1se4uogl7u8c7x61
rhItsTVnB1da6QtGIkgiQn3v0cw8hGVreYdU86/zUYV84MuQN28C5UKwDKuxwu5TO2Axu+piup67
9aP6S0r7o4I2tHD6KLxiliZr7r+edZmwVq5lf1H69yfdhLYntaQ9BEH4GzNH9kSEvXGDmvCgmgAF
9dpoTtocMzBdJLpT4wyEhrbXtVB7i59tVHf3vIqvTKTwdONl2IMLo10zMLWyW/JERVNz9p3bYEpE
1JumWCYCgXwqkyvisBRB3gHrG94kP/1JpeUcND+1FumUOJg1WKbnGjL/r0JSS2GcVUGDwXneDf2X
3MTzSi2cO0H8Oj8bx2bdy1xgICuoXQi7bhF/+Yd4ckR+72jTolkWQxw+Fgl25K6cUwbNzCUNF8la
nzjWyolxSToi+NXnBsLqaaUoPIgHdUT2ifR6b1V02GhNgYvdFURoFliiqpLw1NhpzXOE2HIRpWhW
LQ+amRu+GKFdP6lgBjdB7bpbVPfmGe7Nl2OCCKoV52g6xvBmWth0S+s1J+6URBELt2s4HJqR4NCG
gIA0c5wDCJs98srxjBq/ukMpk8ool4UqjiB0GLx1ERGn80MePkrRQh/3A3ha+JRW36tdlYGaCUoX
I7I9xkdsjPqD0fc3J07Xls2bSW0lY5lS8zPtbWufesotZaZwig26Gfhhmh+5P9GWYu+WDtoUy4M8
vtVD5cWJsojpeGterUiLNzKm2GPCZp/xnUBOKAa5Nxko3jTLuwKEBPecPOfYyAn4rgG9pTCyBWPm
oDTSp1pBuVq06aenMg3ECB3sEazbb3G50KtIOw4jP66lKQ+WChg8ERZGsOoyn4ZiJeYca4l1n4v0
EeAF9ImpaARPQ7qISpOjNlvy3ePoVNPMW1aJzVEu4aDCTgECQUiAjqmp7OM2vhBzn8OvHPtd2w0H
ArLy0/xQOGfcbYxNO2ARLVN7X5Tg7DggSSHK7Vzj2Z5eny1TOfApI8Dym5RvAg4b45hiJ92QINX5
fIaToFhZxTCcI2F9SiBB29pwAFmObnoeVSbFPg2zU56DKSTxNkL926KOGoafY2fShpURmI+IY/F3
1ZfaMWeuDid23XXTg3CpkDnLkgl5lFp3ouh9tjzqwLLIxUtZPIOjAouQFcmtcUGTIFqXMvbPiK+r
R68zwaP7x1JhqymnbhIHbf8AjgujBNCou6kH5en7Vi9irbl5iZU9yYkQ3GiYI2ztqQuLq1ore4ex
6zWMC2jzdaXDp8WsnvsQpn1HdlsOZuEx11CrelLYF2KH6yWVFacrxAcLVE10nBzbsuiI16CxpYlD
hz3PscRzHY/tYX4FAKU/xn6+D7G00nF1BiwAsgy4AtTwVFja29wQ8wt+cTG9q7wPLn4IrcYAoPfw
3XzKXaSpgr/kuyHlli+mnUT3uJrOFq5V3arOCh7qKrEWVlAq6/nqCqpt4xRHiA0euLBgvBc+JW/W
j90OAv147+qEsnhMp+xOXia5x7AcV81aoxeQrYkK3foK3t13vyDgvQuU4ABsHVrd/DSZn/ZWi3Qo
SPNtY/U7pXSN1zBIsl2g1GjaS8b509dsUlttXLJJtFy3pg5OMDwUjNIxoaWZBdwbc0ggImr+IUbf
6Rb2j9q2050XpLsuH8jSsmMH+/hcNkkojKC0GJbrli8oOCtOAlPXq63MF0vULUrtWrx2hEgd3C4h
dRP3dFjnaONKTihxTvC2ppTVFtlq+xD3fIeB50LldIhrUOL87Gkkj6Y9Y7lAJsMtgGeEjyzDcdWK
/qbavf/IpP0BszfVb1wAfDGDehOXQXnOqyhcDW7WPNc22lTRGeGvJpCLrOpQRQVZcyxLM72WZfvh
uHFyqEOymjojECiS7AUsfYAL8+dQJPzdSa3tsoxyyOI0/5r33jPKg2RXdO5dVYwiXpJ7A8xPQBkd
4w3Ja2TQoUU41yL+MttouH4XAQaSv2ucuie3sn5USTt86ORHLrSKLoVmmiQKYLS/uypu7i7T3gk2
Jb8x1vstWyTCmDQ1To6P21RCLT/lccn5KlA+fTe4VL5SPNHfTg+e35OXQVN4Bd3WfmgmvsaCGEQU
wJp7p9AslmFsp09w8yASTWlMUOl95B2k+NEJi25mTkSydEq8XdPL0rWXGiA74hRUagDESjYLP7KV
LqElYPcsjXI08j15GhniMmIRTL+FoGRwfdWUNLbRmb8HRrT8jeoF8xzpBUFKbeXRjkGKuSp6b0qV
87qzQXvFLs1Jes5us2yG3uTIBgllPoTOf2R6GSc1Av8s9FbeNIGwnMQ7GFSou8DPdjWMhV1oe/6a
YK78B5rF1qnHH8qQPjFc/OHT4cMTTfDt9IwiPXux4yzepQNvf7QxovWoVE6giM1TI1vjFGa2ttGy
4kepYY4RnsAhMz1rBjdZ+aNaLuCGyMf5A64TxVvjnHBWAuw/aQauepwfsIJtwcWNe7cM9lqXkBhv
dVNyCNG2Fki8ubEuUZhsB7NolyJTGRbqWv7HgSIzIQTUOGplPJwMxyK0BBUOwhcD3lOl06uBMUW1
W/WTMPKqMp669h4aGr13aTNHzKALr+nPbjhig6mq594uo/e5eBlGUCplFS5DwLIvMV1esqURDRPT
pbxxBkP8UqJKtb0HEhsI5cwSymosPMdRL9MT2kF77WQyONl18MdDrImDl+T+JYzbDyUS3hdb7kNV
eeP1ezLggUPBJ4LYsfXh3E/RorZjyBcGQ8xOxXSTTdSb1If9QoeLS2h+qnf1rd9GCNZwy3nRJ7SA
bUOxOTl2WjJlgA+MqpccesAY62wc6m0xkjj13VGGCRmjA3jMnQHxHk8inZYTJd1jhMB6rwpSUfhu
4A/ZdPAO7vQwfJeBMR5Vm4wNQmGTq05YwqESskO/2zj7kS/ugc0v2uMtxBU6LR9CbuhKxytMSUwy
DcWwT/5L9oqesL82EAcKpxpPgYiHq9oFv76PJL5mvLjz1eKkVGR60z5YHf35eqAF13acUHQ2iFzT
XmzYo+t55bD1H2SaKm9WPGbb+cexhxlh8NqOzN9BuAdyTrGSRc2XqaWHQLO796SDki+tvN+ZCap4
lM4LlZ3ubJiNeSCFq906NCN3qa9pm7gLy1si2f2EWvq/NLCIeNw1Irf+1MDpA0ddpaUGL7az7VM4
NlwtFRHd80ttyI8RIU2oJRVqbmBF49JShmqpI0ykqy0PHeEf8TTUyQvr/t1V7Ea60/j1km1eikUw
nWOm+Nye8IVTpnswzltHruGneCeJ12wqVJmRRss4BdgUTsWr49tojbRxqUQKxJCpy8jIJzlFTX1n
+gw2xSbUpp5a1/PgCMku0rx5ikZstjExmpRTGgsTaD79hwpx7kJy2O2qR1+2wA8mg8f8jIQ4sTAY
3R3TeEvdbz5PuV43Jww2ep/1L7XM1HPtWT97AsPP9AC17Ty4nB+sESe2pYl0qYAV2WQ6MOq5PWCU
WYvSRHtzdRAD/ipRZXpqdQ6XQxsUr0VaPkfT1xrxfYSdVW/nPRfxIEqSadccCNurZXy3WuedCooS
tZfNLZjAP4WuAc3F+vGnZ32PjUiVBFZWqnHSgG8gWUkNH7lnvp5/prj7sJ8OlaQ8XY0+osEp5SWv
8oT0vrMineaxAcS++25jisE+MLLPzyFy6Ry3EMQZD6oXGbkJSYBesbV9fAfz4QOTmnbMFPWn7Vba
gg5jCvgGS/AoO/2AHtZem3ajrEzgjDvpM9OSmSkfU5UQ4+8xltMpazGkEEgo1nakwFUUz5nyCNN0
WPiBVeB577xHBuvR6bs7A9n3GE6HPo3SelmVskKOyYNKROI2GQAlKXLq7bnZddZwmGl3tgLNu6Td
WD0TRPgYO556mXs706uhicfj96XrmHfLag7ExNBrCIptR5t8NS/mKJogdlrh4/wj29BIEY/jBrIW
cwQ3MW/eIJO9XZ8ILgFa0yNrYGVHgtXDXNulAM9UYWzqPgiuc6s1dr1x6SNkXwNNE3d3YDiBqO0Q
ml5+LqX3n5O0ufYYZCDpJ0gcuATCPBhNra59YB/wmvZUvNaXGT/1VcBKyjdxIYRerNpRo9s0TS4q
3QIr1GPVS5voC6tQe4YPghm7J9OhaH3tPS/y98LJjAMdl7fKz7xj5jbWotNc+aM2tWMbZ7g3EqPc
JYyT1znWCMI6NmMoC0gobvxK0bfU9RjncRqphJQXiboB5LBGmL2dG7VqHOSn0WsvOufJVdvV2c6x
RrHyDKBk8AKt9ffnH1YShKpD7xiHvJv8sXt+r4hTtuJmSLz4KNEsHf0a3wJnT1or01dgB2a2auBo
L8tRdZwHUzl+b1aRAliDGQAQNOlcUkup7tja5YZ7Pt22Hk2FwUEaF8UiOEIaIMrY7sSLwL+8FY0G
uRvm4F0bHfpIoXtOpg6/EyqHtOnrW64SJGjXfQvtKhcVtVHuPRbTfM3q/R9h3TsbMbULaVMHFxo6
mJ6I2MbFvPTpubRCofsa0b0cdDIcPIUEn3l2UTk4ItN8vI++YLQ4nyK/L33dGbLtfOFSuRNN3tVE
p6TRAsZp9ZjiEF8Loi/WYaDumH8Ob+Dfq63jZMMq6NlZUVwRITw5O+m9oahz3f4KGLheY6JKTpz3
1I0SkZI8pnhbRQkga1Jq4F1qd3Y4QJh3Yov3UFNiK0O/0QvysLWh/gIybP1SwC8kZv9UBXTfyB+B
xR+bzENTJsMmhk4ij8vNrJLEq/QFEcPeSWAk61FCnwDcSfYxveGjUPsCthSbJEvOO1NUexFbtf7w
d4VA2st1VjjuMSr0STTMGpZxSUqNCHQgnN4jkrq1OaZHBajZ1/Skr2rt1ffzu1fBxp8fAG388ax/
18p9GIFwlgSBPg5OfAusKiOkRa24LnJP31lNu4OLIXap1m7nqy8toy+8x+N6fuUCSfk+IzP+h6uh
GBrF/X6+9APCzDkLASekm0Zwc4UN0e6kd/Da4ieypzey5RGq1KSsI+RgeJ0z9csU8rjL4/eXPgSB
/i2c8IwqWSi+VaxR5NRTbpS9TkuvXM3fU9OGzUSuIjqcyN2T2WXR5u/PzKiiRRnDkyuLl/n0Pj+E
KUomBu6XVIOxGjtBsQoqDHTCsJK70XFn1l77LPIR5kQpzVs01r8zSsGnVABWYdyOz1ftv9c0t94Q
lY2rhfR6/L20Y5OuPNFM0i6KYp78OsBy1GsQCkxYqaJg5GI5qr9TuglaMI8cVMzZYVqFG9/S/KWQ
6kueBTYtZOQv+GNJpA3NbUYXlj4iZuXvrtfYpqyAmrrOS334YDGzpRW8+wRMgDEzf0eAytn0UubI
qSPvTeSvMYf4p5bZMxnHAkFtruw7PZf7yEhLY6kNbbrxkYvQ2O3zsxyFsY68Tlk2Guw7tWQSiUNZ
rkPgySeb/EQqhybdB6ZhHZrQbzAO6pu5OpkVLUFMSkJdIjxxUYEuNZSgp8J9tHJ0YSVOrkVe2ffM
UZqtM12UynSNOslobkytIzdF15K9FZfGquo8/1605bOY7kD62+UF1uW+U90VUOju5E3CAHgN2ZUY
IGKyPN3bDkLmm37ieJhZ2p8K3CGr0iGYgB9pB9HHtBVLt/pyM20aqrotvbG2v2VVQK4BMpZDGPmc
B+dmATSTr5yQ1QOxc8VufjZqOIlzjFrb/6DrvJYcBbZt+0VE4M2rvC+V6zIvRFUbEu8SEvj6M6D3
Ob3vw31RSEiqbkmYXGvNOeYgrHd7TvjT+thr19jWRAmdvOxC4xgpnfiagJwn2ShMJ+hCZNnX+a5D
VobM7ANr1G9C3RwuVb/cjEaNpvmnHmT/fyadf9tiraLlE+bDZarBWsPjgjplsrgN6urB3KNRZKbZ
VyPGbpzWm1SPvAMFaEET3e82lV8n+2Ag4jaHR3fNYcnsVef8ribZXPFgw86oJ0GhODeEsxAmz6LA
IhIW1qAqCP6a21H0mQYawpzglZhlSfMk0p4qbaepEZRQ57wvLU88B+3FdvFwzyuGpRetpybYqkRn
yKqCG8RKVqmL7GXpKEgX+FZN0b+G24lTA8TMKcCnBVB3yG7aHJAusnR874cRrAYjMlB6/rnBtXSz
U5qF8+nfEE4I+AXcwjLHKQnt8rv8xZiHOjwI+jh/WaYwPLAZzh+A1XEOmbuAhC0ZZESiDWEXOMEY
MFfLRQb4zHBeHlYFzeCO/EksajShUj62nuwjcBO/fBleUurbC9aW8lxHcASUnF6nCbV1PEwZISFW
9GGC6sQujJeSy6dFOsBgnj1wOLt4YjUqM7hnDaDVq17TiPx7WNd9659sPa7CNcN5dSz7kozeWSDE
aKU9/RWFLOsj2OXvSfinmrsd7pSl5IfZw1EWAp5Nh9k8iiXGS/CYV5n3wVpE+Q6jffrqKHYpz7Y9
qJawovQ+cg7SYLI/eJZ1h/Bk3+0G03wk2whAjJlRJcNMX+7p88O/94IG3nGGMzBto4FBDhxV6Ixf
HVkBm9AbvG3rRNneTjFiJjST1z2doRxEHGRPisUcrGgBQuT0t36EWnbxUCrxKw7Vh3K7VWOGtoVx
EvCAJErqrwin7KurqjGEJ1r0R6QU6eXwmDfjgPSuBnBOKvIzMo5hR9DhabTGzd99BLEHevmp2YrR
S8g/ouFrOlhby7n9VnvDSSAIWEW2NX4W7XAIXdG9ZS58wB5/nYjT8WTURPLA2kVxkuADFpb5XHYP
0egAWZx3DUcv/vxnnd774pFm+DeFM5gakiRAOOnNYxXk1p73bdN8yh9J57GfUWaslh0V7yVJnzkj
5dT6MYZZ8d5ZurEH1u1u0rjOL9WIGnIkJuMJ03e6NVD2ACDjYQWdAJJ2gE9vDtEZi7A72jboj9So
OuZDpJsw6G7peEzYsuajPDgvxaYrMX83WVE8OZXAXAR05cRCZLgWhFPQvBvpeGoulOoueKodHOdx
qsl7zGwV8WvRkodDyNbfh3StERcnrx3gNRMG6mtmYoEq5mXWEI/wtec9Ss37lohBBYXEdmxHSbfJ
iwPUXY7lPANROFbmqE5ajqk2M7kceUDtZrZRrzz/HWE1S51iGO9xTGJDPaYNseRjcS/iNtrjLTX+
t83NL71c4Vgd52v4gPxTzHFW6aiDsQ0biHAG/tmIr2yVa8BsPSHalZHJkpMOpxNfyHoDrA9Ojw5k
LxJ9/RkpNQeTAMdc7i3b/j6rWGeWFR63pDPDx04yPgDqYxz9ONYeW6cOH10CPIeE/CTIpGX3ppyO
OW+ZlLeiI7Gc8Q8hwUkbkUNskKfQSo+sQa36+DvBNasUmyTX4rwqyGDioIIQ3mmPg2mt+dz9CzCT
/kWbsgvc6L9nj8z81TlBtrEWrYxKsP4hTnFvjiOfoQDVL5y8u1WG4hG8gkfOZ+nawSG1Xxf1299u
b4OzH52uRfdLNtnBbeDoGW7yJx3iezx0wQPihOLU9tRkUR4Ig+xNv7pG6fOybnBbc9xOGP0GJ95n
DuNooGwZREX3EBuZATK6i7clKpwXO+6tfaQlYNsQej1VHcrRUes9dNs0QWr1bWDv3sRdwDmqtI7Q
KoiYNHu5M9zgTSoSclrXnQD28oPaqEp1dhxO1D1KELgDEiUI4+SB+QraFr2qgEdVjxWjq41GwMke
S8OY5ChQQpt5dk7G6xTQD4+Lmp5y/RxM5MKhNQWBX4C8tQwBaL0lpiMntgal+7dIrY1U7UrzMKy3
SHqvpNrPLf1wq8UgcwNBW6M2nrQ2MGF3bERRkwHTUEpw8Re7qOG3NqIWpK5FmKgIcn89xPLoVDUw
RrOixTO4B9+qoXkTG9MGDPjbEuiF4fw0Myy6PREalfTJLQPhtQn0htg4d6K9rkFHRpgeRYG1K5u6
5/u/WknHZ2u7PwYUWcAfjMh8Z5HfjDuhUX1m8540jDRiIyoX2cN1s4jyxUJhbEMiBx0wQ2cDkdaO
UT1N4Kl/gAr1wTVz01SFOlsCqpeJdmarYufLn6ovW9CIijzCsdPsV9hPt6mISTxFNMmJ64zdDQZS
Eu1t4B3EAHnH0YLVkriyg7Xzu3XKnegHqlTsXeuoeKPGzXdeXqptV6OB6+x+FmLTB4nRzKMwx4Ni
Wns7qIZdbqM2BNHx25qaHz3Gxmz0of065m+mTPmd7r+zWW40yfjIIv7tYE7BEdO3uAx6+mANYAzC
aPpmXhjf/NF5aMAJ9BRuE1SIjWfmPWCZ/kJTWp1AxLF4jBRgLksQIdN8GXK41SVrDGdsf/chvR8s
Q39U4S3AVayhNp083QiGbZ+qp2GyYd4GVMzKBM+bsFKbHM4Hce98DmAGvTR1tzqEopXWvg0kzTCf
hDfZcFGJyIpA1JhvnbasN6321g3GoS/aeCvsao790O9C6uNBB+bDCbx9GV1klxC3RBX6O0cOBuk/
+pyul9MqUP2tEh/A4dkNQyN7KodsgyvCYyLXs5jR/R9NrTQs8h10tRzUj6v5QAQAMwKeR0/S7lWL
m3+XVtqLwInbZFGwMfT+J9HUYLWRn3vFPvDoloUZcQejSl8CFA37o0dL/djI9hkBg/eYUImBYuqq
wgQCjEaT8xUA9YrJH3nCzrqUcsd79R2NMrmFjkFeQnqXcvrBHjIeYsRNa9NCxF1EfvjQBRqv7CAt
4Nyb9mlvyGNYaiDPnaTb1rr3HFH4UyPH1kEO2ldIH5UTdQIvDvLxpslbxZC2tVaN9J195Qk0EQne
emWa5VG5nHcUzHqQweyLntoXQNeOrbmbRGduktQrt32Y7sdc/6IR+BO3z54eY0bfsHmJdIa4Q40D
zEgf1SChT4VCrc1ax8M/1cG+LcTTWOj6pkwba1NBAo6duj2W0fBpehVBhE32J1fEekg1nPo5nFHl
quRa42EQN7E7xxEXPK/bDwH0eV/ymYyK9QaDiHxbVDNUeLT0jUf3mUM+/uV37AuZ4xmbDEpyEvk5
GQ2GtzH7HhKeYOmmDeYWCDmmQfJNS1FvLQ0Cfocb/xBHWXoKBEmOIVc6ZTNVdDh6No3O7x3nVgUX
4yd2RvPMaJyP6hjGmgRm82gWF9SWJ7of4c0kBED6TXqL6nAPf3Hv+a5/KsAiaw1K4ySjVrMac5W7
wJ9LwSyjC6AM9Ah7FmHsVqjq2tpwlETA8AOejbU3UA0YyAaBJOg39IEGFFoOMdcy6X+7JS4fMBBw
TAGRpVhJLcu9eys/m22R5gvXgnCDm6rfGiEm6SoGWMKsiqvnweg9hENh+GlAajiwVCXSxUR2oezu
96iRY+zBedz4JqeBZHwjoDrZVnGCkKdL8JoVO19jDmnUxTlUHyXDdVovw6YTRn0bYfTk33rYgvnv
2nzTu3CL4tHU1/UU3ZkU2du4JPSmKc3LwP+Uf6T8mZYkY7YIMGSNe8nvgvhQzcghFGDDrguH6hRG
hy4JnzqylTd4jeEZiveyawbChpP9BG7qnlXFmwa7Dxi0eJWJ9busw18R5cxmADrmAyI6cSRtyqrJ
H0qhwwEYA3nwteFDdzJStVkPrKQ8BaUAhSrn6AyV7jIbz2pbjc5Bb8FxQLram06VYhCEuFu14xGu
WHz15hs7bl8nPf6Uzth/ZLRCOxJaG6fVn2DVXtCJkbuQkZRYNsxwnTYp1z5K5JXZWu7TrKex5srE
aVMK/9h8FyQc+yLOr1ycHFLb5VuWBv41ZiG9cYIXL6yOboUAszB09Vi/VnJSW6cOPsay/Vk04aMZ
U0xjxVpzysDCm6MpiCb4UANdn0TViGTaxtjKwlMX6QbXzOiaM/mtfFltXmyMRNwj5PpgskyOI4qS
XvjhvTVluZ985s0EzGr3hpbT1mJNDKozOpLxHR5Sb9J2Eqtc1Mrx5km+JRqFFck4OEHtkEt3F0FC
zAK1j2pnukya4ltHyXjy0/6vFzVNYSV6rhttYytgtMUUHpNQfs6GTGw1YozBUK37lkV+m80A1TEl
fwibtld410ne8QtZewKO0GpyRt3Ipn4tnRS9q2AxaxbFNQb6hgFJ+Mj6w/KqH7Muq0+NxLXS6xp4
/Y5WmMouruXXh97rMS51VCKs8NapF7Pb2B6nIkY/8xWBeKzixNoZK0KMmNON/KM1dujNMmCVBn2H
XVMBTaItl7K8G5p7b6f2FqMHTly3dG5+wkrdMHyx7T0j2TK1icmFar0HKFFI9rUYU7VESgVvlJra
vOOkZzHkU8TLbbgxiszeGvVYbnIuXqg5IX6FkEwPTMpfm8zSd14SJLtC9e9dlzUXN576Q2eF5ymL
8lOq7ftYh1WmUJ9FzjDuC2VdrWHmnA+eu1FesDOsuV+dYJGSU7Sb+O+h6NQ1yL/kAoSaD0Q/6nD9
WE+ekvWupM+/6iwWtY5JyB4pM2tCgOwVo4Vgg92+pDVXf1NwHCOzc15FCc57QJq1V/kTecuIqBU6
kgn3Drpyh+CIgR3D8AGWpISvpKZ+6x3dXzmNoW1s1WfnIupnpYNBeIcrwTOP/EhWYZ8KfFvrjgXY
pqN5Ax8i4ItihYmq7c1ixkLQKAmxbdz88Sj1QsBabrLNlOH8yLF3FAifejvHFpajrk30UzWHOlAs
0cFt/X1AGPq6h2U6dDDJoS16Rw8CVwNvlbD3Z41q9tR4ybEakY3746GMvJXDTnim6Q5uyWRCkrqi
WQV1Tn4yZRDzkF9KQBG2rNB48md1NpqkzWRaEV1NILyUJF9eH2SHmKaZUK5+UP2bX7fVRU8LaOZe
Ea8b6oRNRUuB0BWCJpz4gQs4MUu1/K3C7AHtESAuiwWrmIhidtSHNF3yD0MkM8y2I5zhZrNvaXjB
Qa6js2bD0jZz0iyzhkq5cone6TTDYWLU0MALhlOTkLhQGdmh1otHqnds6FHmn5hnHVwYfeS6cubp
a0qmoSXAp0h9fkvxMMmx2nkO+O3QRfhSuOdKmAAEdM0CWBTkO0bbn2KQ3918fSu8St+P2m+V3FuS
m64WMRerWKXyEoUehS7iBqzrqhh/VFmRrNEzFntkMBzhU8fCrYJOB8k5WzetO+C5yimOMd9sm0Yc
PXbPVdyb8I/5ybdV6rsbRtzjxsvw5BmmpLaDdq8HziXv0njlJz2eyRjsYlCXydUGuSJLIFJ08ztC
JKLa04+tGAi658KHBKSpTsuNYcndNFX1Mc1yhocS1VLYUaqRkVpvbc0KyJkbyl3ed88O9JSNkfdv
DHsIXjG5fvqOX51ireKYWu5amV4RJscp69/D5V6Owi4j74eX/9fjctlK5V1t/VD9/vuQ9kZ6krGv
v9Bk115ShJ81QUiPYn6U18U7x2JyW55LMsobTS/tk19DpUs7mgVuGwX75dmKXY0xMGm5mTX2T1lY
I6cyu53bMlqrwDiy14QcgjC1JljpnezHTeKLm4HU5SqNel9a6XSEUS9PE3bFGAZrYb1gENDfBtEC
myhL+wcgwznb+sXFD3krDYTLvcjrtRPLRxsT77VPPJTfOBxEHGcPVs7ARO/jZgu6wDnlOcVxJTfK
b+KjT4d9G+ZTQnZJhDeK5up7455Rq+c7spHU3oFVyVEKKQ+s3gNppcY9yfToYAjxWXXyZ5O1V8dL
EETEVTeLNH7ULBcuta93TxrVnINyoq27+mL5xW3SQvG43HSjbj5k4W8kOiOBeDOUziGSrdeLGehn
8MktY4hPtCFuddf3N1UlIWMKp6dOjANgGIH2ZmrudxDeIzsyX5mbGS+0VTSXkPRopOJM9P65mMha
crtgRUOs3FMC64+hGNMTvgGxKkjpWY00To9TUSH8VYyNbFISDoVJ+3pCocxhmd/eZGWqU5VrN4IF
wApUkX01yHfetUDlQJaBxoIQYSJ7Ha8jXYijYU3OuPIC37guT7Rhp5/JEIIhwcv+3XjxYF6Xl2kD
8y7UlzNolG3/XrLcW7aFPV6rbOyAsv7fX1me0IkUBseA6EPS54T/9v/8geWh0Ricr21j//fPzf+x
/3qrzG1rO2Soyv+9999/ftlWaBYeHoME2eUvsHQaDuZYP3aRXhWrxo/ck6hi7kZ25Z6Wx7ABpM0J
mKdCi4226GhmhCNC7Hnb8sLliUGPxbaSAZyqZF0Km/YtUwF6OR6ct0jHtMFwwv9jpCo/L1JLPBCC
Vtt0LgZ8ikGQP0uiNvj/kRjl6f5FN+cebOX09fXv3dy24SINqbd1A1ln+0Qbt72jPkOWdYxQ//em
B8R0zVUQHhy7vfrdZG8U/Ny1IQib23D+b7aDJA8gRBpNBInj+McyxF7QdMbNlKeqQFiPgoww14qI
kx4JA5cPkCNO97vyjexWJs3PzCJYNCSX+bEBpY3so60flAnRSh9645qKwt83XZFcnD5Nj0BT9ZPy
XaT0ZgfmVsbBOULgdrCxsV4Tw/J3nUps8iUa9yjnzmQlOQUOSD+B0GmPbmFYuOdAFtJROI2N9kcS
k/DQzDcT2aBw6SnLl20uk/+HmF35gQE30cVp+caZvdkIJAEcUtyEVJu35SGJS0+uP5AZRgse7vHY
3ga7aG/2/91T4qeSqjjaNH77rBawOtuMbk6ri5vbkNeYsQIAfVWv0cYNCL/LPX7v8GVugSUm/ZwB
EzWJb+TcKqQV4BC8O4ftLZsqhD2VgbVrwIbU+uFznJYnaoKAJi83TkDRPZqG2v3b1rb2HyV685SY
MkAhk3z6dl6c6+BBc9LgKXVU8KQJcuUdoopibHb4LuIRyTk3k+YxtEBxs3fBAu6MHMpHPhjlw3ID
Cah6cDqb9q58jjHNf9gm0kcnQt+lyTp/Yf1L8Brb0TZPO3p/4z73M/lBuOWWQK7wNYt794zZ0ILy
ik12LIOfmgcuwqFN3if5rkzkrhvj/JUjeB95SOdqkCP7HGeK8FHsxUELbm4MwtfUnFHjdM9WJNFg
iQu9fKeFKaPU6qXyyuiiPJt4EXp4hhUkz2T5gg7Sq4OVsFjMVB9sBQHJq8Iek2IHkV/iGdZsoIda
/JFhWtmNRFmdlxutYIBLZfwaVFm29pKpfMyFJQ+u6qxDEUj3rsdTvY5nW3s953QUpE9b4qAhEn/v
GnJpNKQ7py7M/Me4cTGfQjH+6aFEHhjq/kDzE0GO1cRRgMx4Rlwn/v4NP59e9STOXge6/cxCVHqo
CU5/kV71vvwjFtxg3a79cyJ0JC7Km85V62ssUOe7qWWKXR7kx6yC4tl6AOMN8lV2wF6Lx1bLykco
wzOCtnywbZL5oMy0T7Xo2icj1HdEAcYPyyZahdVZ79Sv5ZHWtXDCk16nqIcEpTHZPrn0FF9SrJ9b
IwEE2cyWPIPfnYUIHF2uZiXFj+d8VuYHOAWyRfvCefBL/SkUkfEcNsPXpDGxL9LIubuBpV1IjqR0
i+3yK++6WzRQzDd655ItjA9mMAud7qCRfgUKRHGd5R8Vjv556j/tNTMI3mNjWE1t8sEkr4cc0CAO
NYP4yWzd+pBSJB9iQoQPjQFFv4JlsQpDJ/5Ztvo5Hr1f3ZhqFwaj8CY0fZMJgI6xI8+d43XPlPWY
6Sn5dnXvP9GSqZ9jvewIRhpILZ4fVrVZP4dutgNXxHo/swgpz8JnGJ7uJrAQ+dC7D57DUKcSHliq
uYbxbU+AtxukUIfEH78YnVo3zbF+SXwnxEDqIGD4am9NNTFekxg8rCB4nX9lq7NXMvXq927of2Ux
2W1h1L9iiWGMnDvqmOEtGssGdwEixjtMkHVGU33Dr/Os6qm813N9MiRGsurmh8s2DwzzXbjla80R
eEItUt6XTW7uRfAIey7z8yv+vWEAouMOeXhe3r5sR4vPDh1xdesk0zFw5Pz1qBI7r2HEsryfIekc
7EDGRi+VflpuyBbWT+N88+/hcq9CFMla/v/3dFCFmAtNSMDzn2qWFy9/ZnnHsnG5sXPva+plcQYL
edWzWFxicCohP8GQbPokdLZa0xr35SYYs5YQdkZXrptq7datt+RMZPfJYGxLf8o+RfownmyPCy9R
qDY04m6tzMF6AGvGpCYNjY+mcb21o2smh2dUAOxN/N1o2cE60tzu1QpqFmmDzNbkwnoUuTkas8jU
0xMD/nngnF2XmyEy/nNveQicsT/DzaEZ3sZndPP/uWl6fpbV8njIXHH2KqM+gkf4lCUIc33Iy5fc
wibOwHh54IUjW2zcGF3sdBf1Xg/TcJja0nrCh2U9hF6DWME3n5Ybv2v4Algdbyc3wHPr2ePOSjj3
ylChlvbb5u7BwL9mJLLRi6/kF5nbGNOi7rWrtfo4SA974LzdgCjVFl/pBDSqQap9TFVnv3qlAwJv
Cn4kRG+7xCgSbpzqD+AoQ3SZFkKlxjDfona80AhxfwYp/7SfWxpYHcvb66C1Dhg1gqfARrC+vGT+
Q12sgvfGZ2LecJJm+EkneEz75qoB4Zl9E+37mBU3ViPRby8aH7RGxe8EGUKCdqzkGrvglDydVIDe
AvDV+Nbb8tKGPy1VEH0GDJ5hlIbDrfO43HL5GHe1zmWpI2uV+pR1QEFkhog4WLeElhEJEXsp7m6v
vrvIq+7QtcWZeOinMaBth62XJ8Cs/vEkEojlFctro04dwE95rCE/61RYF9z37hVBboNjbb4L3qba
jgMjIHoHUFoCcBeFpa/jCGl2mWRRR9+JjaIkUWuz3OX7l5d+v9x38EptCh88MY3QjUt9tEnGvrm1
Qfarocj8FoxSKObNX05eHX1oKHh4cOhXIrZx8BXbtNbprxfqqxMtOSd9j3u4d7MfvczP9Bq1S+kV
/7mZ5ofLNsq2vTJo6URJEvSIYrz/ft3ft5nOa4QT66DGvKfO92nDpX2ENEciyl1uQMBGF07f0WUa
LedA+ADTBUZ9JbnB0RQn+0Fa8UWDKx0+Lk8oQrM2dt5rGNx4XeFUrwVn+j1+HZpZjQtRb2i88Vbg
uh8jf8YzEzCxr7al2VsPrvdK6lN4J4FUu1dxrd3zmoQSRxuu/7bn5czA4EvSx0numzE54cZoH8kA
zh/9ZzQq0852SHFNzca6TjX6R8srjW90NRQkjfz0HJf5uq+cE8Kr+tFXwP2WV3hZxXEW+6/5qOx9
IoZ7MdrORuGsfe1dA5F0K7+TXkNlAaH5HonSOtN09ObOoPyG9KYxczazEpFpif28N/y9bnWk49Zx
czB8NHcKqeYPrlBMjHJjNkPV3SbAVf5oN9hma83dBVVsvOCWyHchMUTbcvYSDnaVnohl1LCs8awV
4xo1209q++dCVuV7AU98rzIEh+h1indM/7i9SO28SbcxH4yqM1dlPcSPgjpmR0uP6UGlkyeq2N0o
v1lTt2mzk4wG95Qmggmj0W0GtKfPHRqftUiG5kfuIi7CgOhQdMrxko/OzTIL7Y8viQ0kNOtXJPJq
pdeyvaSNj4i+jNNt3CXq7rFI2VHjoBDWco2GcC6v8WBzudMYWDGhBk3vcO1kzzsRq9UfWn632xSX
Ke0NX74Q6U1zEzDRl5jGayysgGScYIfcJwbcj0RAVfGELq3NcV7SKhF602LRAN2TVPmLFpfZOQxJ
p0C6qH+aqXElucZ4MVTs8p0yNlu2dwm4+6gkgj7UFbigbO+3rnWHiCFfkAf6hAtlxUl3lXzxJlnt
8HbIrU3lQJOwJ/CaNLetxkJ53/X29ObTsVsBICXbFCI60LW1FmT6m9lWzrWMemKPtHDaYyrp9kXg
7EMz8j6xGhNN1OvtPTCZNGY1EAHDSrVrm9NPQdGzLvSk/Na16pyrcPqR9tLeT1KycrXz7gfrh8vy
goFcnHWHsPnBydr4ymBL8N/Ti++UwRYaufxCo1Nx4fSanTFl8pjFSXlAd8Dqx+w+CFanqR6l5ZnM
ntiKpkeZG+NjmnjurdaDzb9NuH/YD9zyYXnBsj2JHEWGXkxdyHuWG68djJWPYmZNXkNL+4juGOfB
NL0g6XtQYyYeu/kG9obzUBif/7YkpRs9FjrR4Uhtbst21yN8vjVz0qFjq9sRstC/GShaCd1w+wsC
9P6taefukLRfGER796zlEJk3S1zYR8tvKgLueRPgZ4UsoCqOy5sYmv7Iu6m9q8atXq3WJpSh9Ddo
cEacByUWy2GuVgDFdOvGContSSqsEHNVg1zxt+OxGG0wsu64rA6fBEPVg0tUiF2wC6e0azHOjE+5
E/1ZtivhEN076eKRNM/4UiNz2rTzG0hEWKOGtt6xfsX7MDGagxb09Q92opPjN86X5gGad1rLOqWC
RQ2loPMKIomINS2OrlIE9mtP8AcszbK+OvB/X+ks/DGa3Pj7ZNXPeMly24wY47zONglCS+O9nB+i
43pxjbi9sqyLd7BEAKQFhJAErTxEkKE3rt7hHx8PGtGJGLGbT+VB+6oMibB1jo1EjPuT5EU+yAxg
yrcDlB2RJ9+5sj5FCepfSFrGJhbS+bS7kcb4bYeyXTXWpMNiS7aJo1vogNvrlIviTMeXwOns3EUU
/thJ6Ok1iLVSAf/altexlebBZB4GD9ieiADOD4SjuIcJ1P+x7+nu2zX55YZ2JqpTnJZHvUVwsm4l
xCqjX79FZKfddC4EaysgE2UmqJ36qfCfZgwPcXTb3IzJILUNjeRaA7xMXnxwpaWeRlN+C4OXqhAB
h2ZSXvx8eM9HkIsVCn0ZkgSSpsMzPNat10ERF9jeRiZMZnjD9lmt6jAhV8BS28CxIONo+c4p60/f
TaYd+HsgGZp3aThFvpGG/BgJLdmJkS75zLb4dODVk3eF7MYPixMxTqfejdyNZybaK+SKc6wy88vs
sMS6yraOThhdHWK8GQblT16MLrG1xd7K4mKfteaLVwxPEBvXthSvbjJcbS0/Izu4xGP7QmDmOsvC
78nV/+DqxMevT+dw0r8xZly9Nq2uAfKvzOWr9420PczTbAchz7kxddgscXnUdFg0Y2gfVFchzesR
aOQ6P7kskWv5gM03naIzwccFv5Ef6pIxp0oYLenwUVetb5VrdJibEfEpdtKQgB4NBWWp3YCIBNsR
dweDvwJyQx5tJBVC06XIQshZRaM7Qs3ARgsIX5x9h2AeXaMVA3qSoBUtILxkAH2fsxKEPWTt9Qav
CZKQOR8+Ih0MqdSpdB3ySIXL+LVqVl3ubATZ0eu2k8QYgRnYpKP63RB/cqVYJjcDzpB0+r2Co1Nx
+SPqx9a3saNeEmiDr+mUvBRPhCiibdW4ZHg68IVBlgV6FL/f0957Y4pnXiOPpkHCh4FFmO3RPEz7
xqTbmW3GCOONl1gg0VLrpUTzuEo4INehIM7B9Il6GawpOdYgOFbiqyvd8GSMLHpMPTS2Tv1TFZ22
iqxYrcuRwE0nf5WhTy6ky1EB2nnb2NjrXJLEmsL011avLhRN/loviUsZrOEYZMAo6J8CZXgShYWI
KnISBrTU5oaaypOpkicrwHmgh+NxIB91UxE5EoPlIsZt1/WCeYKuX3Sh+guKVxgZiP9Qw5yGQL74
ZiYgchLAQAP8OQXWtY+sjivWDFT2AvcPi61iVbj973z+yCjVN5ZImw0rBzEwKnRF8N7WhGs54OpF
8gPXKaEHDZO2KtZ2TDtdZHe1v82yZ88IGaPpxYuv1+Igamxnpp1tK69Cb0Hell8nb1adftPXQWrc
J7THtmkc3Zj/Ua2SD1KfW2RghZGaW1ufA+8mdekVocfARi1wt7hjCoyWIAviIP/BtY4MT0Ki1pqm
jmRMHqEJr4TQ9lLGv/VJoRjp1auuSO+lyzhuQbPqu8Azm1MfDmfSwEhJSb01M+d451dtuC5SeWNy
sxk08RwYEebT2roSFM6UWeofXNg5g5n3cVQ+lC/kGJWLUjCvGDUmZADC/77ZtM3tfl2U5gn9Aj6H
UMfZp29kbH9LSpV1lsvXOE7W0ZCS9+FnxBvSZONEf546okvMyDDX5hj91NLqcf6QYxaTi3AFdkkV
RKTEpBoW22ZxKLvx0zDtcY8P8VJ1ScVJOyGNtyAjcDIBp9pObMIAuyRtjtqtWU3Kpc0fo/xryQ5l
LiLXoeaygydhuBIdZ6uT7qu3Rk2/wm5iTVsBm8aS56rgD/mwwNaMOX3DJMS2tTlIPfbudDK+OLGi
BDRtcdSiodj3pICZWdZsMglzIMbgf/Xsm3II9TpYZFaQYBm8SHJYXAzhaA+LZ3nLbECCJVN20ydy
d94XaotmUOpChes5B1P0zcuFIyCog4XaFoPUllCpx6jNv3wPMfEgbXhTZAJtbJF/VQioXua8Bcc3
38JyfGy96kqcGTOgWhP/w955LMeNbVn0V168+a24AC5cRHcP0jt6I5ETBCVS8N7j63shVS+eRKnF
HvWooyoolaiSkJnXnrP32qR02rzFaEtR9DOpVLwryBTe5F3wqHpWFmr70UKE9q0ly9dBuKc+kAig
SEd19V3XEKWSlTg60FIHHt4EEv8AvggPM7C3KIwnA6ggwEHgYelYI4NQCF0Mq1tOpfUmpjIgToL2
EU7hZdx7x7JJhhWGsyeBSEJv4n0QjyC32pOFDXro+KOK3llhXCEDJyWIK72aaBc39HdV016PVAWJ
DKqWVFdWoRUHhBILTGwwQQOM24l/Guz8IoiHG0s13S1zjugXVwLMTl8hXUZbBhCp6sEyDce7CKEG
4lqyUUVn8UsBeePKMg42QclUronfEwQ4TxmctyJMNnUJhFUDSlC7HpbFmhCopHpFhUE91EV3OdbF
Nuzbyz41H+2WezaKYCYpAQHGLHtovBeO20fH2iKG5IO5haC1DKrx4OmTBqsC1+/QQVlG79mGQ0JJ
biROO7pvW4XcKOeuokT5pdfJx+Jp74OqO3rko+ZuvB8k1y1gO358Xc5toaJ/s0maqUT5ok23fqmu
TIwQZtjv0pAcP9O/rqqXSa8vQI69mUV6JbvgJUHFm3RusKljoMf+GyJ44ny6kvmtvEdBiQwx855H
65H2VpB182OlsfYCh/C3SPPDfCVHADrCQI5cj9y1+RzQiHQYXUYR2EDvUHK4PkJnwyPJhjiQivp+
FW6mlGwtdBka5R8kSOaQYRSn0hHKYcIt066nKma/aSVRmuyCiwrblpTFAk//G9gK0CwWcTeJGxFx
Bp5Eiuqpiznau6L4VqhkZXfTsJSOrJau3OYlWZAz3HldpFRAqKntwbOuCs5ku5oYGy9hlVcOmT1T
h5rNzU5x6qOVpuxD3PUqoxZ8hPjGQb5Lx6WCtHRlyaxauVnrfvJU+hjUVf0t7gkebfP2+buxtLXH
a1o1AZ7iZDkOlbfkI9zxXogNz5buJwexjUihmhmzg0ylabGysPjieOWa2UEz8h2H/tHsVsl6LuWh
QpEmlGM/+PPPMl3Iw9nLkgrjOdT0rWUp49uUNTsdAdQLZ6xFUOc0G6WHvnYURxEN1lOvoxeiAjvy
aSZvugk9ziixcmYpY0/0zpcsNCp4fpTMHdoRpugvxkKX+7qGW0Fm2PX5S+93S127/RshUZhkNhGH
dCjGSayqwa53GoqVR98B2AQ/+SXvOoiUDy7hqqtgNO0vw7fIj9KvnnBpI4Pley6U93nUHGMVGRZW
spmm1fnp7Xfzpx6SkJDGcKXjtCOxCG0CPDjMYt/tw7AbspMrssdo6sfnyDQvvgN8q26sTibBV1s1
UCxW1jRcgJfMN3WVOwwbkV4LUMEX6cz6TOWwRuEyfnZYoxcJjgQwpD1J1xmIv61V2WCra6rHmtZa
r4Xikud2j05pc5gBCfXvL1V3MxmgY6zEzo+ZBTeuG58Cuk1zbx8jXTFIPsox7ulrjVgkHKScQmTH
Vuj0Ds80iKIB6zNSsiZKaRO29fiUcfh0Em168RvgrR2dyVXRTv5NQxsbE00rLgC9vbjzZXYgQOgT
tic2DwBl2ELDq7So4hMXKX1TF+7Xs7FWpa8D3kVRc98DPDqeaAlb90M7WSzhEPnzvjbvESTVGzvr
iGgibmkd2aHice3qxtRRXpmSjCMCwKEiccy9Nkh2XAEXrzec6+Dq1Ll9UTXDPakl6UNlTp97Pxuv
h3LCJVK3+9AY60ecEFAyHQqzfTgdpFcVR8PsxSLBs9L4FlDLGYKQSPfCzKgNNA741Sah84Eqbd9G
2W3Mizmdf1OFnnSBL2qVz8wZlTr6oZDdRtrFZTXThDhOSITxVr0dxwgJKuO0NG37ug4iedMqINXL
zkB2eM4KGUp0RJ1y6UYAGphQxmwG6A87WcUjbhE8g0ZOkm8sEewBsn+uM4y9321zoIcWTkdU3fk5
unAwt5QdoOr1VX8Btvixlrk8ZGZNvomDl/vMmfV6/RmLbXutuUUFHRbshHUBipMUrB6bZBW1/LUm
t8xwVLdwmk0MDJUkgr4Jvkxk4dk0Nk3v9swVq4PQuMPYx2GeiU9hiU4A9ThDJyYr6kIcvzwhl5mM
RSWYh963fKK+U/HIKhfTqy9vx0g9Zm3Tf6Gd/yg69RlvXnULbsFaQi1IaLcq+KBZTOB9T7rOrimL
/uYceFd37TrOU6RW5zEQ+wp5pUBykyVDc+XR/D+b0VzvLTOK5P67n7J7o36BDoC7ezn75tqS1c3P
gn3SWOLCt2Z1Yto6kFuJjZFOdHv+Qhs42Lea/ZbAhJe96O/G2tIBKxcNZbEwv8yRzHE6aQ7daBdP
U+BaaC2TEiOqALp6Nt6msSsulG++IJbzSJSj+Gw13/R8dJBQmAUiChmv216c7NI2T63tZbij0pJP
ZdcTE3D//Y3w+1ThdMrMuzThNEHPM9yKlMysBt/omY+OEv/JTprhWhHAsf4Oz6qQV8MrTGmOjDbA
xajnPcWG6h8KeEY0Nsa7SaM5anA7PkYOfA+7Mz6RW5DumolMzX4YAepAvvBKWh+69ZIWij7cnPhT
VhPltnyCIErecOZFxc3Y9AGfevs5s8gHRg4RLDi6jI8GASx1McM5rWzcYChI74EEGQese5fQp5z7
oQh7CLxOvLdQQa290HcprEp4RzMV40y+7XIsMW0Ly7UJMfW0Vid2wZhrp++7w4gh0cvJM6tjg+jd
ZoC3XVPdXNh6pk7y/NPBskkrs0siUebJ6iG+N6tnrRTdVnftZeYP/i7z2+goxA7Ai3tdEIOxxGuT
brLk6xSXDpfMyBq2fssYmIBkwom2Xoq69ZauWemXtYNep4e4SVZzbz2K1rztclitASOsbcLm1mHZ
xC176XbubK5DB3B+KyHntXjv2YKlFiY0ifPqrp+lbQ46cxEo59DmtbYbOZUuW0zml2VJ/o+asc1+
msa3eGwjFKkwLMckViteuFzac6xSM4XWTtcySFv9VABR7SElyZwIcGMncSLly84Z43UOU/e77c6B
B2YMZXAj6tECE+FQcm9tDKYp5AgJ0ZFyGL00uGa6VPbnSUO5VwdfeuqRS8fpsFgl456muv/YyQHJ
d7IsJk98ArmmcKNisqaqBDUWCst9oXEYDNIOhXUQs+mzvfgUXmABK+rr58lv0fvazv79S9QVSPw/
46R4iBxt68DHPJiDNWwK+ho7QIZ08Me2vYe7qK1FFBUbn85njO8fvLQfIkCqiEleM2kIh1UG0b3+
gL/bmXNnhWc+djqbCfQH7ADnTdbx1b2xdxhHuzPR+99fwNmYWxlZL0GEsj0zjGDJtSXcgA+A1kmQ
ULr4M0lf194n3mg2LWFbN5Qz/6O9z4dxGXnxqNtiaXpucRgFJZcRr8XZvi6xfR5peL+yRaDJJ8MW
T0Y5YUXQKNQFZCJCg6p2rqQSk7oExyBg0aDGo6+BtQNXoPeqFyeutlLdt3O22fmLYVKfqnRL7KMq
Cu9GuLynehyf/v07ZO4Ni06r/ENPTAfbb3eKO1c/2TaTpPZU8Tx40l9YenE7oi+4dJW3ntJYXoqM
3I8mmaDtm29nvpMX62pXecW0BtRXPml2+lhpIzZUw8iu9JpUoWH+dcezs9UErvhQivpgRLME+TYN
k4SihywvWS42Tqd1G0sOOm0crFu2R/Wp0OGvz19iNQi8gO0mjJtu7omtfDM8FnkHgp+pvUGRUxz6
eJaO0v1alnXqv7gErOdoBV6dYXqF8Fs9mG4B3cVsw6MVyexSw+izkpBSnmLd34Pc817Tvv1kDkH/
6IdQH+LJ7rFkJRuP1O/rgtZXix3hgHknvPSlj8VnKC9bJwT7Pq5T5edvmNefW6CEjbLcHXBatM4z
wywgrKX1OYh1dcbRerTSN/wfpjJzLCly2tk2GnRjxsd0RM7V87aeK7s/yuETeqtGdumLx0K9dnxg
466F1RuWFS/CS19axwuhftxlYUroZiDjo8J59P3L+dcslxBzG1PmJT3l2+9SdaOKUCFp/M3Ea+hW
Ej6mPWJbX1nhRed6KcHmYmTqkX7RBQknh9ZvXgfjvjGpcKKRfe0Hbg+u6Ty2g7RWRa0n1KvrgMsk
wdIEErQ3E0yPJbd/6vYZJtQW8HTXjdynuwEMijuZnwY7RWXtjV9iNyKCIGnTG6F8mDmTY+1cLcyP
JIMe41YIugWJuRuU7O4n3X6MYqv9MtjcnkuRWjdjWMrD0Ap0ecT/zQdY0mPZe092bJLP6lFDnoLm
Mp4gHw25oe3MoQuxOLFXQYwwb43caJbWlCs4zqWgwuET5dDa1M/qpAXCSiUKZMWK63l3hW9I3xX1
Ww8394gVNzgW8xcBOYN3Zv6pVAY/PX8flnxwNNz+23lN+f8My/sPMixNQuP+5wzLZdi+vrz+4/Ut
+cfjSxN+fcnyf/7jLWNnHufMSH3+v78HWmr6X8p0lOu60qFhrc8piv1b3fznP+fvKLpp5J6Ylm3p
JF3+nWeptL9caQN4tW0y2zRDJ3eqzs/RludvSZ19nvwv23D41n/9x0+RaPW7//5H1qbXeZg19X/+
U71LXgF64yrdhvmvWYZtSXveUH4IFGsKofv9YGjgiAggbm9CdeM1L56HnY82XrbDsmkPd9JaRO7u
apMWt254hcdkjQVyZVKTFinKMh+9P2uvU91n5aNRPJrjQ0AJeCJP+boFLgCPpYRfMcB9X44OPJyv
jo1O72R7t6Z29387XueJ8TXH9AHPruGt/HuirF6al5/+Y33+rG/at2q8faup2/7rXZ9/5//2m3+P
mA+GIteHPw7FKn95l6d6/j/+Hn7uX4pcM5Pxp+EvkTZ/1t/Dz/hLOQ5598p2XYfASMLP/jX+rL9M
w7EMQvMcSxrmfM741/jT/zIc9O2uVIrsZsVA/9cr/zuf8k/j7/2BRdeUi7aRcWwpDaWK/i75p/Pt
YepsLjuqTtc5fiWMV5zDcgQTaIV6SABFke6zUrdwfXENQ1JRYPzo4h2Bp5+JteiWlR4g1M36mxxS
z+mHd/I3eZq/Pp+JAdZi4pq8EZY5p9H+OD+6nHTiTtJp8sZ1hZ5zO3FLgULtf43n22MdZd461kbE
QE3mr9sk+JLodEuMct9Zbo90SN/lUXjTWR8kAWpz8twPkUlMXIPAJJ2+mqvzcPqcXPfDxM0mMxtx
VYNwbzH25o1a6UMAEpKmqznZezBvWMzcGYtvD18g6hO7IjTMlHF44pqOIM4OV1OQx8+ICrZ1g+Mc
OejVB++efJefNz+l0kzLMImoMJVjvosj9SjKcJm3fE7S/rQROcSHCSIs6mcxUIKVbrbPlXioW/8h
MBNC3KyBlF0FsEbY6rYdhL8vXZKImjqe60P5Jz/2LjlOfY78NGaTtKqVY3s1/itVrGRL7ikGWLyG
YRYchpDaNxYdyvMK7UHuwDvWidrZ1S2qIAjQ8mZYvU2EgW4460+rOUhsPRiZv69FWy1JMKovLEnG
V5LbwDCN5LofMm0Rp+YmBaBzgQSNED7H2ht27IAQpJHkYQ+bAarbjCs+6+HkbUaIgEvDCY+eCX2A
j3Lnd218HAUCpA75wCIkRWRr+uCI26HQQaNwzkBfHRWzuY+D4aKcryOALHZeizDfEHm7dIr8kCIN
oLAtKtIUh+DQ0l2OaEHtSrzo+9qf+o1WtuOmaUBiC0M/WV2zsr0qOlYu0vkQ4dSCdhfYxrQ6uLF8
1BI4CcJJgGk3dsSr1qt9ZtHn93v34OMF2DquEx10p/jSpkZyoanxzcGFsiWZbtj4CnHBWDZrP9Gy
x8DMT+fUILtNzM0Hg+pdjOl5TLGLUrM0gMSxDf488quhBUptSZ8yH72JrjolJtqhVtlUezHGoGDI
eBMQVnb5EK7pnryeKy9x12uf//wo5zTdd5NQEbehK2zFRKpKYq9/nISOo9OrdwIBS4jUIJZhCkPu
ds6vyHtNOyYAMLxsMPChTBj6AjoYYTbbZsj/0KzYo68/QU0Ie7UyxmK4HPMnp7PJM0+g8Wmt/U30
ur/2uwaIU1GvCe+9LyeiAPoef7ZdmmvoNjUFxgAOdWTchVZEY6Wvjn9+lZr6dakxSeR22Q50fnif
lss6VMlqcLyF67vJRdum5VHc9tZkrJxAUaQ2lk2wt5pjbNu7TsdBFOho5LKW6mVTOx/ccbV5xX33
npuapMnKpkZfbD5o/fieY8oBJyLgG6nyi6Zpr0ZgG1wAuYu5OrhNnYqql/sKGTvF8S5EfyKFFy6m
llC74gEAXHAoAhIYqI4oFo8PHo8F7DfPx2XEgNRjsfI57xfmPGgRxxYwv/tP2GKMrdEalE8dLtpD
Ei2miLy5YnqywIVyE2Ml1grDW01dGuBwoTDIbfVr66VEwkD6GEd6Kk2bhLtpzIIrxvayrttq16ck
vA55j/xSd762Fdfcwokuho74PuHRVI9r8zqg+knf0wYfeYRmnz+9FqT+4XT0cXOb/iM04RuTb8d5
nnxGcHwT6gKcfE+StR8k3+BjjouxNTZCL8YLa9qZ1dScIGdpK6eKF1VVAUuij4vDXYNLQWO9HLC0
Cu9QRq2+RibyBLrExUSau9shDh32d8pmxdB9wbrobpPpjr8qPpDUl2BjNwlZCk2TTkfUQpAoAtzr
U7fSfXJB9MY6AbDVL+RYjfuosK6jrvsaaZl/YLyZ5Ctq40r3eg4OVP2plCFkLPX66LTlvV1U1b3n
dkhR3F1RpRc4ZuydbilE19PQL0K/O0RB8snzG+2Q1pDksMvhh7GvVRORGTkRKxoVpnzs9RBUVaKu
C9Gb+MJ0/QHjeL+ygUvGltOui7ar15UiUA6qmlx4+VBs0hBknJe0DtC1bBOUvQfZu1mZXbXN3dbe
kaK0NjR332duDbsEhsQ49PtG3InC7K6aavoC8q7Z0HK4Atqv0WQLd95UfHWoAj9YdnSkb8siRw4e
+suGbmSLLl8rdmcaLavgQ5NpV45stGPrqYu4aPh7dRVu3IZX5XfWtrDZiNNa1hCBYNPEDmoHrLEG
lKisI22UZtOeXXDlTtGLKoBcVQMShb5NZ+8tmVJNY1jIc1/x0AGrxxCQcwygxuv4iLnLaonfariu
/M47uMNNPb9pTml+Ulr3yYdcQecxh6FE0RwNG941AB5eVTcXWl5DGoXV4KD9Bz878ZYiDGx0TS55
6T6mt8GHByx4X33kHBqBxQsp+zcjdWnmg8ARRiiR58mToWxIYWFwYF7iWMWKwOqEH9jHG2T333zC
5aFI8pegu4LGEL4ZUFpgIlB7EoNTLlCy+ge/dxagRNsFdLYk2tM566gBDvlBdQANyEIeV66mmzg4
4fDQDktXsbCrvV0KSVmzQRPjVxV9phi7k6HddhW4mwzm9c70YA04UPtS0yOXpSq/xXWwryAR9VHe
3QJmbpbCdvaxaIfrLvMUHGFUrtixI8zwYfdmqktya6/o2DYvH6z7v9loTYeF3+RgLjnIzN//4Yjp
4THPRlIoQUcOS7fzoFKlaAzosl+foZEWr6uyrfs4wrEdjo474xfxnON1/SC6/HenXe7BGMENnYO4
ruYt6odH6SpXy1mGxKKvJYivIeLcG9C8rLTgqcpC4gILE1y254Kl6EDG6naxtU0Ob1laX6cF9u3S
6beVFjUUvmi8SePZw7Xw0eI/7/fv9ibuMbBwHZe7zC9HE1StVdgbqQCuhql6Yk4g3YEYZBk9Weur
zDIuNDbZKycl7AFdWQfm6UFXQC1TX7+fmpwjVwV7NWmLZZhp7ZOTckpIQsrcpeneEW047v/8IZ9P
S788stJ027LnHdV+9yFXDg3oJsTgkKYVXVAoAotp0gfItnROCVGrV0qVO2+UM7nbf4EfhiOKswhZ
W1vp5y9epJoFgbLdLpVzyZgLmcVYXAOGIiKnUwYlgnCjMx1Wdi0q4ErBQ2wBiuic7KJRyKg4On4w
XPTffQ6WnF+Tqdk6zKSfhwsybnMKkQBBNHT6FX2jYdcm+kXkUYB0CdfcDAjd1rPIdIGdBd49HIes
1N6KmoZawplL8GdjUantbYs0G0lm+eJ3cb4sPc3YeGoIgL62X/78UWjzW/3+o7C4brJSQCjhn5+f
2jKDqh4QGCxVgcuDZCF9R7rGhSpPJaAodAqK1c6MxQqYAozLYJbDBoRaOH5y/edHsX9ziOFmKQnT
oHIg3fMh7If5NiTUXe2k9Wd0v9zGA/mhwtlSUi1X3VRSfh+5S9KnKo7kRWtLSVv4OqwCIttsmK82
nL7MTZo7WTtf2Tab+9AdPk0kjSwyvYruArO8rc3iVGi9t81DJqapQzZronqPAWQXhR75cjZSxJhg
VgyB8RFoBhkBsYsAT0OV5qhklzFmC7dvXoaA9HN0meoyE7G+753pWxKTjEey+MbSkLbRwNlLy60u
kUCsceCCBQG7CFUS/QzY4gOGSBhPbXXwJ34nPaVmmaAV3UCKPeVgbUn4zI9+WnztS9Z0cEvmTU06
VSnbZe4Wc4yeu0fbcA/SzzkNLjpjgpxfCr346OxrmL+OEHq+JpdqahKaY70bIWlf5PTNUVaCgPEO
BnEsuFzqY9qhybRLC0dtLk5+ASYOAGrFEtJ/U6BbcheeW6JPoMaFsZpaMz8ivljXbPDsO+CqTeQT
0ELQnj/Z7XDVAvFax9bUrBsDnyCWIkY+EEhK3qaD/xsaS6cfJ9rtWg/SsYuL7KKN0U8ZnvhgKhvz
yv5uUjiuzr8aJSqyw+a35IeR6FXo6UIZ+ku7c4ArRkpDrimv4d3fVFzMroJBQnTqiAbrKKmSXwv1
kUDJ+AK03oKOTb6IPXrcg655WNw5KXbP8Gy7uzgYaEc0OhpqDLRp6a/zgNYF1/X8EA05p8Auwss3
0F6hOqLWvYkAoC4hcEKO+iRmsm/ZP9a+Xl78ee6Zv15wwIc70rFZITWuW+8uEK5dkFKTozqZRNBj
2TXqXZVWt1MoD2j4wusqfQNW3e2jDimnA8QWsBDjVokxefT1iJV7ekLl5l4HIsWkLHS4TLHeLfrQ
CI5uEN4Ln1pM0k3eAeq7tfSg9l6PHYcbe/T1bdxKqCYJwSNYZRkaUO/y1JPXI3vwhU5bSO8ne1uH
BtQ7q4lnFifiGKIoF71DamXaPuRESx1Gd1NU4Z1vCLDnRrLoK69fZRTH1k3aHD1N1xbtnEA4SWcv
quTkysQ8oc1cWFMGnZV2JGeLTn50l/11jVUG93RK64qdWju/+T8MJydA0V+GeM+4W4SrUOOk6ENq
Wvgm/OVZjYOqWWGV0CltGx1RQjQ8ecX1HTE9H01nbb6q/jy2eRidD5lKhs198d2pJh0rqc+IycWI
++umdPA82/oyKepw2QP/32h1v9N0nWgy7tqFF+A09fAiiLfU9dsPKp36r2sLD8Ogc1hhJDXfd52A
VuB2TtqAg9V8OB1nIVbGTEMVxjqAuMI7TDVKygQgZK4P1jLEx4Y1v1mS2TjdSW2+SgnPZxy2h3Tg
7m/Sb97ICIycHErvUJSS6WXVL9jE4RdHwLAFbLAo5nb45xk0N07ev69zbZqizNxD4XDz85rhEsqJ
7FFiMJyjPPDfQiw8IShB3OVq1yYSpifTW8pGpjsrgP4pNPsEazF7zC32Bm9TAJbYdYKaqVvNY8Mw
STkIiD4hr+TGN2r9sWMZEg3ATqEhJEHs+Y3IUVTI/u6DlzK/6++GyFwhR2joKsbI3An4cfnT1aDF
3chLSaoWeZsELRo7kXlMjPiJvT8OXf+q8stHt+j1xWAQYtm23X1vAQwMOUSaKhMIMYLHrKrcQ6EJ
evVBtK3gChwiIlywP/vmhqO1u0kyuTLcrIcBhjC28RDL/vm1aPpvXgwVfnpXDsV+Q77fvqxCRLS8
KaZjmJRLrKU5tBjvUdUDtrgovdZxhG8QcohNHhIGEiLEg1BdLZoAAZrUsvA6Hl5tYJpaWz7r+rjN
Ix8iIR8IOiz8mpz71k18m8X3md10aymBmWX4EzmttNdvFl0uE2Pl5wR62IJpnjLh/XTfxdK8BWxG
hGJk+JdDU3WLHBDrbhw71LKpwRqsWw8m0U9LLbpK0sS6w/PC0mXW3YoVnJTOtnBOmA6R/IpT5TUI
32v92ekQ59iBdjf6mNR6t7yzPYgynHAqqbJL1J/dCfcw6MKJS+6gxop8GO6f1KKdqSYqi1spWc9y
CR3mSdg9PrUuPOl2JTelaVKFgZcpajQ5UqbbcuvdBVFx7bo9sE+BLrzPcSkpGS9QmcHrzcat6yBB
sRvu51bWwmy1YwLKxEgocNnMWhdgkmWTE3VL0UyVk3MZ1vpADAkASTVwRIZlmT4LTvJJppy9Byxg
34BRFZqL7yDvrziLb+gDLDy9VM9IhykfxWm/yWqqnGFQSViMSBMyL5brzK/MFbKCBkGI/DS2pnyq
4wG4TFI+tLIxjyGti9T2olNNhpYDFncxmEP+we3H+c2iZymbmCDWPsvk35+nl53ifKpHFj1bGyY0
Pi0sxao1j7aKjFUbIwpxqbgsNOemqaddAG/zvpiIrPDMaKSiQxgiIK97NTGAE88I4aDIvbKpxthp
RyoDxL4+JUJDNyrsIkGDPRrice+OzyFBE4Em9Vs/ltQ98nHtD1Jt/aRD8ilTiPVU2wHKU9AmeIm9
dBi++VkT3Wgl+QxR6zTHVOwqO/D2amBkSEj7qsMiA65l0cdDSS6wDg1BiQtgfMmVr7ApoO/dxDAV
v1hGRZ1cI3HN64rrxgnMpR7Y8J0bVFWiQ9TmDc2BLtanNp85+1bhrzWEtxBd/ftpUsZt2c7v19Rg
5arF01AOLnS1vtpWPUvMFAO41cMMrScIg89j8ATpd31W0iHao7XsWViGGhjenucSA2hON+eABIO2
wZ/XnN8uOabk7OhobPe/9LfZtqKs1nWqsRBZiWGkWgP62GWBoRvUdvPAru2nEqhTb5PJ1SXiCk2c
sfRyUINpQgQw+HB7U435Pukog+i5bV5zcQLOizJ4g9mvXtpo+1Z4+MKNGR3j/k0fICqKVrYf7Gu/
KS0ry+E+65KXSzdNf7evVfCI8abMx/86CdcROWmh1XzKovxzo3CKDEYERTME/uqVVUixj8k21aiD
68R7Hg0R3Jg1qAmbkHI3TusjSsb8CrfDjSP0/TmosEts7r5m8uJrnbsZmyle60PRb/M2WImQGMKk
yp66xviis5dmOvRpdwoDojfsz8LPuj3Z1hhLqVt7fZzdGl26bFKYnLFX59wxJvM+8GGkZTru72Yw
dhTXT9QU0xvLBabFyWQ/W3nXOZTW9Z/HgfbrRDeZ31R1bTVrLc4LwQ/nvjCg/FpHtEtNahrLvq8v
otp88sUEI76L7w2lH4RP+6QT5gWAiJtmHdb9vWqHZ4AuxJpq7vjB1v6b0x+PROOW65xNo+h9oyDo
gq43OsIboLA/VmP3GBQ0Cirg704cCmL/gKv7PVlrGRlZi04EVEPdzodFV/BgvbX481tk/Lo7m4hN
5uY+dTbOgO8ul52HJyeMQTDlGvVeHrhe5ipDnEbpNP5MHk9Pa6GUa15NC4wuWKUOxds64qFJnih3
sAu/JjVXMMS5W7IjMZOE0+1AwfMGj85+DgROMFWuyjSJ1r6HorSsHI6EwqBujGsAbd4Klru2sQYu
N7pnrANHrCIzuwEzCj/UKy/6sf8uF/lJEPOjAMb4tVTEq6ZmZ4GKMuBovNsBGjQxQGu4X5q0wMOy
BxhmOqjeIA42bia5BMWEHNUo01n34pXI0uQqC6bbts3p8BSEIsXxfTOaCYlxCn8opa19GeP8dRVJ
993EAaM1n7VArXAJqUfK9ripAxPoLLF9AWGeywpo5Pr88ozhc8fx6YNN7jfFU16iRQveoeQ5Xyp/
3uRoZ2RgI0p/WXn2s7Spqo9WfzVAWV6Gc6l8nMwL5WEsIER2AC1VvLkGvbPz/Ba5SwBMybZVQR5f
d/AbRbTGVRR+IGjQf70MMT9tW+o6nUaD/t7PT1lXpeW7HSUnIJYPVCC2AZDtfaxPsKITIijtGMZX
SIWRmYijVy6IfLr3k+hRm7voXCW3IseLE0c9LoBYNShXAcC38PVzeGiJo7f73hWf2dAOf544v5nI
NuvK3AWeV2ZapT8/OfFTk1tYTORxmnzy8ya0TmEAz36EyGpVfXaVBuaFM6HKn8UWzHq1tgxo1W1+
MAIk9R88z68TmedxpDWLD2w+9Pl69MNah9DV1KXJAbV1K6S87OCbGIngiqbqaooH7YROPFgAlLhP
horYXcweoU1D6nxNO3f63Yk2HWy2cw3og6ebN6mfbzSI2pQu524y/GnrneJHmynBmaPoJveedgqI
2XITG2un7zx51EW23Ha8VZeWcyy3m+/bDZiDh1Ga939+jrP05N1zOBTpUUDxuvnh3XizRhmZfc5m
arTlk0cG5bSog/5y7KtpJ1I32+q1RuWXrCviDoJoY2GVWAQlt7B+6ml+Sc0g7qm57bW55cPlbTtn
TLSgrNZmPJCLKkx3G7v41jDM6ltJIDAHHnuCBcGWukCrRchAaVYrhCjpui37T0IIisvmYGwBcZ9A
tedHWdvwBVIYQFPquvssVXedHt+M88mdRKRLCMncSg2nWAqvpUabFfeOZ0pusHazjryaPF/PBPwp
CvD3tSHwYE/65s/v5G/0AbZDldiw7FlN5rwXZCC78UJsLoJbRUbc56Nn68PB9FZVTbmUMmu+UhXp
PQbEmV6qZdTn1x43jnVZB4QjAir7YAKcu0HvPlrKOy7Xf0orjLT3EyAPLaeXNjtr1NFzJKs9J8Ng
cluDJ6HbYOsxLjOfQAiQDqzZ8ZjvoDmA1pYGt0i9DZ8pBd0WofXqlxlRHfC7bowJa6hQeF+qBEAF
9zKa+sSZD1kKtasbql0srGssCBdxGx+0ZtR31mzyt40G2b17i2HMuRkDYDUqEtB+2d9GYQcPgJqz
JSreFwUmaaXqgnxPBGn/Tdh5LVmKZNv2izADHPkKbB07IkOLFyxEBlo4jv76O6jzcrvPse6Xss6q
7BAbx335WnOOGQpzTA52Sgq0XpKW85+fmf+/30KelekL0xXmJlX4t9WfZ7MBbAhEwFLbBJ5s4ey9
YWRk1wJaBr7OnkGtsV1D4JkvDoO0yeKYnodTKbF1aOSdnOghBcptH5Ja+Yemy8odeWPEntYq9M1P
byyJTPcnJ+oX+LSabpz00vsSNU44pvT6vZ5zqGIO06OuGN6Hds6vRF7lV18aDmHG2318g/Xq2DGv
PoD5Dk7K7KoLoq/qmBZjdYmzqrqMOugdopfyKOsq82F0+I4ksKq7Pl9fVtpLBzdRuDy95UdZ62HA
1aaUcPZJRxCXtZCRlMOvdYzeAenSvxf9Dm6nu+sdEzsOg+ELWO+XFn5MC9aaewaabfhH81lIspXc
rMU+n7yspm2dJS0gxuPIn7K6Qd6N1SNP7flQUkSI/NEE+BvTmbrQgEIn48lj6+bd2SxAj33l3dap
BqK9/ycc7n/+4Yv/8tj/j+sQ4Azfd9Bvsu9Z/67Ha6w291tzIjAsedBTpjpe/SMa7S4bDTxENfTF
ctIua5OGXddThWX1TdYs2dnj3uCRAWtnw3JBOhb2EmOMmh8JLQdjQBIYKbYHkSzt6Z/2oVdlhHKY
OP1z8Av/ee0a23n6r6/3NgMxwZhyQRDoUP/1fEMgYxL4EFOophhZ6L2Mp65U6JRNohqO+uqd3dh7
GBZt9w+Vl8l1vZ9MalX7mmTWfMOP6RNCYCMpXZt3NImYjXPv+7/8lP/HG+YgqubBg4xFN/Vv51yq
2A3VwHKpgX5Ejkaw8oIaSA5EauQVOY9Lxvw3XsFClPR1D2DrH+Y21sK+ZgT4n3+Y7RP5t0/M2Tpv
yGxtfBL//ok50ioXv8VCjjIplL7a28Co//O3IMbh378JW4m+Halbfx0b0vaB/H9lh/TKoilwMoTe
qg+IyRkAHqk05huJsyKgbyF3Q51ZFwKUE0yrDi8mTRJ9HAOZQe4mLrX8hQ9FxqRI4puuoLauzPLM
+LkEtFtjheiFcfAp4vpA8KreJIeRMgdmw/yDJabd98kg2WlbhJgiNukkTss36zO7oJ5jkDERYaJa
UAJ1OfkXPRnY/p12oxoyLyP9lHpJX4eXhdB7yiqBU/JRxcVws8x9hutYTcEE+2myuKEYcJT1OlvD
3C8/HUF/ze/4ATK4QyHBHlPJYrNKZZwckIq97rzMWb0GbQXef0WZiicPpFsynBYS34TUiZov/wjG
6pFl59Z1LvudYCq+Z0OLdzZlOpm2QJ+4nF8E0IVVISJCNBWVvvmigMRFaVy5GHJ78zRo+oNd0qms
OhBaNXc2Ai+Lg78lxpb+ei8764ocArpat1wXkBLRADGEPF1+8NKO0Xsh6xoL7zrWkC29xSp23UZ8
Ab7K/p016QN0cmaQ7WnMLmPrZ7fkXA6wK+JHbdbJ+53zO0j6wC5ipV3dgtuDxEe9I8PEuGSZor1A
Pn1G2Evs7u2y9294KZyjttZXxn/Gxd3SaqcaHolJXkEK0PZiSs8MLJFMEQ01+ywoms4dG3DiWdph
Nu2E5zhV/+31/d+7zHYyCqGDfEBq6nv/1nmfxxnIgZukIdfHT7Ek2Z21jm+d6wqiro02ML57J1vO
Y16IA0G/WVi6YCtJ8WkiWWyMrnwTEetM2cocojraPu6EJnmGKilK0gIVOaNefpwQvJxZMAp3Pfgi
y6u/VYsokBui14+kuuUOlkzspQd0P7dp0arbbswvzvqG46xA0A0SSv8w+op0itKtjlZv3mZuph/N
ubudYr+713x7PYzNuTYxKJmiv9ZLOORWDJaqSc5p9ZfRR7GSu9Ai5NJz5t6tbdzF8uSS9n62pmK4
pAVbKMdyTbiwZt7lJPLezaAuGJHf5h3cC0g5za3hds3tarZfSW3fkvJGtKc2k2Fhy/tSrJ+6Ii8m
sfIgz0tebSicQWnY6sCpHMhJZvt24fIX+ygck1NuUzjXs406EQFUX3iR4jeMAVrvTbW17ciDB9YV
z1Hhr+MxM5KShve1yE3aj8RwCbsdQj9ZKrpYtMARV+kQPKyJQT8xsTRmRiIT3AfwuyizxVzvKyof
moRTZLc+RR1RWqeJUXIqDeyHXB4vgDYwVpcX4A7QLK2EAFFo///lro5Z+n81JFyx7dB0hgSoATxD
/7qNAvghnyhnPbVywAPenYwBS2pjvEIKHPeDAoGyLt+gU/PI09t5m2GApsy4q1iV+4Lmew2FAjjk
+cNJTAku60nuxZp+mQ1dJYib364Y+ey05LOJyShJWtY4xLtdrrQVszwj8S7VIt9s9DDv5R+jiB8p
Q3/qeL5P4+SZdCn4OsMfDrIDHMh7NZHlQXaOQedg3eUifQWyym7yTsOqwMEsUTnbNHV8lj5Twj4g
lf2gLVtY7wwhcLGaPT7Tfj9P2o9SjAaclU3DQepVTgRc6jXj0ZyUJYvg0dIt0v2Qjh20Ffue+jaI
s+WINfdxcushwtFjBr1DMs2kkbIzPTWx/xfokAl9KVabPKwNCL/7dhfc5r2TB1gzqP6tJCyE5Ka8
ii/RRgOrMhh1Ph4kA1KimGCIaQeZwnPSNo9zNe60Eu+u4cYp1Pps+yz1z7Yn3XVQ5O5paX+BhIRM
DCchGrNhLR648xCIs4oxnNuUSjLGydJ5eFdo40H6f4eKGSlDziebz7E3xBzNDUlZ5qx/LBhgSb4C
EiS1ZieJlWZxbImyF6/uvHDx0x3yLXSBTG5qxtWABxsdDaJ9GBb3VrrwZOvEDJKugOycJx9oGm8g
64E1lhxSmCk37YwfMI27MMc8DxMDUaiKIU6APBQYLKaamcTKkR8ZrfbGDvS+VL4KrK60oGCitnD4
0z/MgD53I5JX7xAA3OZWA+QwR0usaeUt6MMtaFR0YaOld6mpfTK0vJCcRwIcX4a7HJjedo56rcEg
7wJKGFW6RloVLPVwqhSldwtyYTcm5Xsyuo8rCFlLZl9aav4BVCbYVLO/hf9rqeKeRfLue/y2sbHv
fEr/vCqMoHfFc6ymLMSjD7sskT+T8seA6MLUSVPimjEXCcdH3Fu+6uD486rZUmyIgaib1gwH5w+B
gp8GmacgeEdaK3xwqzb+dXLCV2duMsRrm5CZyB31m5AJWoFDk5ZnlhS/IHf5gK36OTdC5SZXM+e/
Dgs5Xr5w8ihNk7vEAJeyNuQkVKQJjQxXFI9dKJYDn/wY2u79nFl8F0qWcPZ4X4o5PseAPAmG8dCX
r+LHbO29N3eXoTdhMmfmGrqTCQGqyS+pkiDyuw8yj2/WHpGBW4IlFvZDQmhD5HiXQpcN0yuDpq2y
C7IRqgaI1jHJSZI1TFqgsoLVbDtQXemUHN3J/lrRNlC/kgaZwj6o/IEr0t3KnrgNxQBJ+TQN6/h9
lZh+dGBigax7FJsV2pMm+5gN2spL9vTP68oTTHfS9UI3zbFSOfYN/kLEYt72KmfjLwlrweAShLhi
og4N16I+iB9M2T/x8tyyCJOdq1q0PBY5MXilg8ziYWhld0eW1WeLXhQI0F+MNIjBDKo1LEjf64Rg
CfF0+6fpvR8b5hFt0ZScZI8vLqoBFLYOvZ2NqLOLd03COBwr6GTxQt/a/9R4KX1+H5tKLUyxxwTF
vb0MsLDwXHup/ksqKD7jrHyvUr7tTN5DWsDc8gs89YlPlE+R70i4uhcACzh4kMkgUSVxb8VtuCbR
fEROQwKfaE4zIEVa7/OnqfgUdbN5dR1Q2VX3OTOiCzLxamjqcwAwGVKVUzCOP8lG+FQm1AF2q7JB
uRgXPGjsbAdvtMBtHWZbg5hXVmyYxBjrrXF2a/h7ZfIoPWGFpWKXJyslBLcNk1Brf/R8fgCJ8oIp
fzd6Gt37lZoWXfONqYN9rfltdZdPPV+5J8Y+397QXmQriAQhESZoPe3ebN3jMrHdEh1aRde20Vi4
urfypULHlEaUxTlLnOZpMKBvsxA88kgdzqGiLkkc2iPiNAKDib7G0CtE8wtNr4+aqhlw2rHD711/
ZvzcJAzlBh4vUTIHC+ioUwBWAq6aa/BOy7V8bJX2Z7WhnLUylpFm3wHg2LI7UwuHYf2V5ksd0DP0
o6VzSYWav9uiO6JOx5ExpkUINZB3PZd/NK/77TyWrC6qnWGNaKKSc23B/dIWVmruTo8xzOWODT8Y
4xYpRsuItqfNTm/oO/PdC4az/exAo1ptaA2Z99oOPlFDJdq+dNAkIsstwkQ81rVJcgOHUYzdAqzn
dGmtgsOl2S9+7gZOyprpyGVKPAiKdSsmDPBoqLwZPMq4b80EFtjEr0dKJIBhtCxAxjkVJOhVZb1q
naJfZxY/1TwjpM/YTIkXmvQRF5WpPCSUCcG/2z/4XqYqxW5dKVE2RarpI0o3WAM8pScq6W/Hk0Xo
UDCHibHsZrwVhHDY32NLTHQxlTdrSkYdeuAFJcS6nzGOQecfTn5vDGSb6c3GU/2lDXae9Pgp9VhM
PUIVW2MvKHUeat17t0ZFCsHaRbOtkL6nd26sv3cgUdknFbr90X6nCUfnFIAqTUKfw6p9tW33zViw
T2EWidHseAC+zcOQD59Nnebh7FAA+ouaIo6uEB0EVQ5tp0J3mH36NHShvN7ZpmQ9GwQ0EHJedzRM
yOFlOGflD1bJE85ey4omY/ziVfpHN7MYjSSd+CLme8zb7RFPExUeSdH0k7QGAvCIaWP01VsTI6CD
s3IuQYMF8M9AqrOrtj2OmAGgTl8tH+RRZhEZNm9TlzwtC4e/VRNFPvBi6zE4pbwianqkhTQZensk
l6cihzGhM2cR8eFq1Y67BM0w0ML1gkOuC0mJ+nVIcQsGcwWpyKXRgXSSO4QmSQfn4WpK8pIn0sRs
3IoqG+60VmIFn1HHUQ6hQuXtzteSCo0SYRH+T9fKd50Uvz3Ue+XhByrXlMuzndzlA/kluAysXV8+
kOsS77hK/JTATQNME2NoVZxyEhbEqOwDBd9jMZALYIEInDgnAR68aVbH2lCgzEyg9m2PCY7XD6vS
9EnYD7GxQJ73gjkzYWlFUZSgGe+GLHlUPcO2ZqlIipzSKLEY5zLu3Zs9NVzj5I89CpCwIoXKcMZb
2IM/JiBwxfsXGyD+THYzlsCrE5Mil9vYPjSWcMHE3wDNHsWucahYpGh0Sg+MHfI31mlm+K+JrwWD
DUtTX3iGXGdfaLle69L/JMmPbnyle9GqUfeA2Dr1Pi4caZafk48szuA3HisCsAEURcxDbBYOh4SZ
A4Lz+dm4ooPxoUUJD9bv4jRwie0sQQulq0SsMjtbArHBMZXlcAU7wnpyIFWqfHcFZ6i3aE91BXFT
QgyEh4IGPnETxrILCavtT6JNiK9F8WCMJrzs9duS8lc0mb4XJG0Ui4PLCPoZr3JSII8SgNwZZ6y1
qkM4HeztweosbeRbZI5PfUr90rrJaZ5Et69p4OzdjB2NDT2gkUKzuLE+KuR1KcOis+l1KoyzLgt7
vQ4rAEuhAbv4Yhr3hWwNeHc21wPbPit66rtkKgUpGMCGrUo/2UxUMgm1JX0mOoH0WGECALXbvZp/
DV2W3HOcfYdtKOLS2O+q6aNtBxJ1Fm6U2jJu+QaIJxwd4vL4LZM0JeJqA+x604oQFenlXNSRdCw7
7LG9yBTgVC0JVzHN8zR403WZvxgVJ3urNhkHbWlYhpkftdmNfNICTsQ0XkduqYG5AI+cJPYdx+re
4rUsA0wK8DzXhehckf6PVjc275mLv/oOt7m4zEEoJ8kt4bAvdNXOjlG57MgrjRySr3UvfVvy6qx3
NCNMFl1W+unBzGA4SxY9ffvA55MOBv17irfkD8JO92ZjP9Vz9tPnKa3e1b+xyHS3M3XTzg4Ve62T
FeTUB0hQP9yE7toCOtBQdajM54ISsevf+IugqgtYaEP5FJcJ+WUY2kJHsiIajG1LLN8I+tG4v9v3
TpKCY+00otOAwvaJQj3GoyaJOyhc/1Eb/CkgN6wMpHNJU9z0w6SoRxZUYCR5d0M1BMWENMlPekZy
CzsWd2iKeHbRVVc/mCtjrotNtqvpGLKbpSQFOT0jbF72p8pyuzBp3A/Ch5Yw6wFh9Tt6yOmViNxd
I0kos+uKM2J0Tl6FpG+1k5G3pD1pwFaPLaklOBM+Rx9sb1FXH51eUBFtVziSOw9ZX+mEzVZhZRu/
eUo3sywy4m9ImLfG5URTax8bzAubUf6qHqhdoRcRouKjznozSDpdfY8Psqpe62mK8Hv2e9BVnHLx
oriZnXqJkzwmyMr127eyA24jSUKALFj/ScA37HlBqv1oWR995ffcJylcVsP4GlxaVEAXBbtGD6AX
Gx3j8/R1NeYffcYiX/ZwgAcD2bzc7IJsRigEDSYeyd8+IRN3Hr1jta6Cx56/yyI/OsSVBdbwuMju
YbYFaGM/DgcbMDldLfzIW1RLnrhI/piCJB1O0jTtnrlMOhuiG5cR9qe5OurmfEpkxn266a8u1Gmi
aAnCJVS+HTh/C9VvF7JoBMcXqLnI98nQY+yAY2v/wljryJLJq8iexKWwIfeXhmcfxnY+LOPUwR7P
CHHr7guDn2MkO7rUWKVFjNlHdu1EnamRv3Il+YA8aMOvz5WZWC+t7/8dWFqB43YjB6jg96rq9Miz
y5gCTzSiVgviq7APLbJs1AdYC3SOAzkj2cygz0fEcGqt4V8tawzqrtLpHL/iaOVpi9y9tQ2Np/JP
u6JpboeZJKdh3s8LZ2mq+9UhxUGt5QX0XkMDNzbISJhTwVVZe05Midva9J+gO8xhbC9feaH+JGp9
IUuvPPRoX+ENIU2P0w72seneupRftLgZ0o0LyEXLjq9DZXK2e8DmOtdnR6gefaVHlOUhkOuhWsl3
hy88CudBm6hus3zjWjVhkynjQp7Drf9kCG5G5oTcn0b4cbKk2ks5PCcNk7pEuEShreFY9m7YdLQ5
U15a2WJyT7FSHs2qj9KhAIaRVRh51kfiMVnpxvJZbBxjHdA3gxwg3bL6yksti1JcPJpBN1Ibxdmz
5prCJXuQLV8Z1lsezGQuiGE6pIQUoXn7HQjPhHLYlUjb+sifGqLtrfY6SS7i1gLglwIp2Vw9xgK/
tk2Sb+CLYKYmuwq6Nlkuwv0cXZURbx1/KG6fp5ixDdkBLv4gSfcVLg4HJoGYtCQKu8m4bJB5wf59
oG35BGH8q60/V0L/cD2tH1MbAxGnriP/8dwhDNgP2RNzzoOTNUAF1xHxQOlwfFFqefSJ489ayItl
F1NQWk0B9l9R5wwHq87oSLpO2GkE/+Trc60vE+dLg8Ux5TOj9DEzpMpcLtP+LnV9IMZQIgNhXtxM
y/aJzSwGuNtV9cY9jbMXJ0GlyTLBC5S65CzwkjckCwo344QQP5aASIEMNkprvEDgAG9bXTtZkJnb
2Piq8Db3ffLjN4w+rP7e0kn59uDMp1yvehlOjoIANARjOn00IFlC/rzQKwA9Dq7MQ05oFNYfoa33
9DyHfdUkn5hql4NZx6e61u7myv3TGh1YXcMrUeQ3N1OTdbRhQkyPW5kdrTWPep3BkhENZMT515S1
hPzlybWD7SUYL3FO/+lni0SZ0boymbuu3C7QkRendksDTzQotXFyrWfXD4lbtbu4O4D3v619bY2U
h+xaxPd6CgeTegiQqHfIh23XUXcQ08cjpyRjXNebkVzmJ89askOZvLG+COqbV/i8WJS7s1TyuTbm
zfcoycqzyx/Plz+ZnbF6DfZ8UkgQ1tTYZhUZ4p7nPrCHfclyCsb5Ka7pHsC+o/E7AnRd6+EnL6er
W7nHtpIfdKrMW8sqvuJi/KJ/rR/9muEMuUgrmmzI73oNeXvm7m93lI9trMuQar0OfT76tXpHuMcV
BO7fOnxz8Zz2pjV+mB3BtQjV2kszE0deUm6iBSShvbXhAoqNU6L/dtvf1vvhrxycfK/A1Xljh7BE
b0OmtLj2++yD8C+XdI6F6lR0LhazOmAuMd8Qn/UxbTQcQQARtoleYrBRDkD5/MVGUOZWhFw7gndX
o2irkSof8CUzJ++IkC1etSLJdnZsZbuyJ9lUU/uhlZ+m3pVRv3rmXjqCjne8IzoG6oMmeClbzjZT
5qGZ3RD+vHK3G557s6AhBjcH54qrY0m/5aaVYkXoJm6YPpxUW007kdVFCJqSeOpsnIJ2Nu/HwdWI
+yyJ3505zkRsi2OVLAWsweEI8JdeW+rXYZIyW0Xt37KDb8BIv7+aS8mxmlLragQOWlLDae+u9H/1
R/rg5GNhvupU9mDmLcx399nSklAHXzyBx3RQUTESNZsoa2EL21N/SOiCaWinbuxe3WRor9eKzQBF
CebzfOTCUs75/VIjDdYTDcENo6au+vDjWfJDaJypnoxKV3snJWVCBZ1/UWXrZ3vqZoJslE7i9cyb
ZtjGrWvJ21Kv+0MOEZLkEDgmK5bHvKRPwcXQDaSyrvzS3nlJNPdsmiD7nbzc91qFdxKnWMjIlVZK
2tDoaAdn79jml12uVghIk/L14Jv6A0cFMWwMH1GuS8+5J7j6npCRgIaQyVXB2vp8EQqfmk4Hs9W+
Xc+dQYp45i9E97Unl/iSSMxLtZMGnbIFgsBuKTIud7F26xa0q/Pkbhmscq/pttynHVh3vW7yD6u2
iVpxy+diEwP1hXoDNqpVW+6QgfxdUALa/j7z7Csq/ZM9u9+DE+8bvyJyYs2/8GU8zL017Lb2FIdI
dyPwtlE9PxiNRP+RXExOjqy3mr/9ODHG2RXl+AGZodp1CxM7Ro3ihh1y59ndHA74XrUPQPY/mrsq
5idI7eleW5uqvDt6RX5RggvRMDnWLu13ypQZe7MN1QSoZkWrk0xoZiU9wjm3cghXTe/KVp5XqhEm
IORCeV53Fv24fch0yOxmvi1t469Yhnc/o1KTpeWEmr4cab3Dvy6zW7PLXtvS+eCAcCIGiHeV4Kjo
FK+Ys458PvR1PZsoHISPdL6Uj68Ds1AqNQMFpPOSleMViQkojNGqd528Zio9EP9GIxrq9+jQOBm0
P7JOnkv3O7b0wMcPwDwcpZtbWThxbCoIHLz0izNgSLF/o093Xk5MwmDX2iHP9aOVwKmoO0Rdnavd
t6OCTqv4Dt6SfjdLdzsKqR08nQFGrfCtIN3KsfyTlKsN1a8msDzpWv5JAJB1rEEg8Rr8KZ26QvNt
TeQt66+FlS57p/K+FAQaahlu+mvGd5khQIUUWH+Z2D45JmmdKHU4mQq1Uy4544BP5ZJR7BWcspJz
fPQLCaGnh2pM1kzQuPRrSXDr/Ee7H29679xaIyUw39sEvU8hD00e3U5UG9XOQ0jVDe7zmiSsCWtg
rvwsnf6xKTbhSGwDFDBw6k9T5rFzIqNjgsco1Lc+EqRVu2Zy97yn584etBckxvAv8CljAOtkD2+I
IFcDJ16Q9DqJiahX9WGQJ7sFV9CO3JezEqeVXWeYgCk5g8bK6VfjhlOWWUep0MqoNbXnhaI98Wsb
FFBDRHNtMPNuOdeKtd1ZM+0Sdm9Ca0bInEsl6eRyqo0TiYV4vA8GmwxkFCah3X7xgLrMehIZZLtE
9sY9EH1OLLeTIMvD9jYP6kKGJsqwBFnvNPbMX7OwS6f4RF/8zkqNqy7Mt6we2ktKKErQ2u6D1klS
06wRi5tbMpXJ9X0+rRxt5D9Peqvt2INPRIvnCbuykSywQzgx0e1eNX99rbqFrv30YWt+ToYUMN/F
T/bSYpqTT/pXR1vwaMxeTnMSs82QDme2uM8kIYSMjIgbw52ieZtVxM2m4p/nD88aCcNdPglhkQCe
oMmhAAucyopvsU/QjSI/rOnz/Tj4rwQHs3LFx6A0kmoI3LswpT86pBQdG7zLhDsdoeL556X3vvus
fDK9a8W/d7iuZg3tE8LI96nZnrJRPyAHPSGHljvEFpd+Cy4r+oPBzAm0Bz1mukZ7hrHpzor1B3rs
u2TwsfkcrZXKs569i+Ms6ZXI1Sd/kjc9YQiHSWQ2pzSR9jL7a/dGg7HC+ZK541KyrrdFnLzPXReR
ogo6z+WVxdSaUBd4vxLEOBUkPx3DO/pmJseJh072iAZSP3Spcx876b6ctWlPo4sJg0OOGqHvXMCX
O64HAFhoXUcK0vBekWCwK9VwMAA9YYz1133c5jjY7OHFx+fz4JbajT8vJ9Xp9i1t0eNABtnettdX
Qm8WKkIn6AXns1qontFonTNtRrrXls9tU5BFWBrP/Uq2zkh3VmsU9+61+bEKASwWcPa6+QiJyFt1
8eVX5FK6oEUgM72n5TweLdpOxP2qkzPkNjOv9rNYoAlQaIGNJ98BAA0jtKPZcpu0Eoc5Rj09FZ52
o+Xdzp+9p9pnaOz1Gq0teg9g5ljTZNbuEPTjE5HpDe8XW07OEJ9s2GI/++IZdx7eJecDjQRNiLF4
nFOuKiWLhQ8G+w5Fk9H89czqBfpQz6HVQBkvhj8cngyVyWs6yti7dYYWcACsKY0aSsu9cBhstgWP
5PSqGMJS0FI1C8anTupE9lzusuaXYPL1kHY2Mb/L8O3khbyJG/AfwAax7OfbSIc75/o8F711zJOd
8BhwWyVGUCE0PC7wwy06DJgmHwZENqHVi7uh7T9wI/5BA4O7FYBwXS8zozCuyV3q/ejNJ4ktH6VL
xxdz3H5p1A/jMaa50BuMTrz5ejsEtB9/IU7c+NgyjtRAdB5NDI626UG8Lk/uLOxdu7HDSF8JHYhs
4Wi1TlgTgDcybuUglkSYcxUvdH/PAXJNk6rcg7ji3CucPxRclxnqWNB7Jn5RNhAmFMwB+wU+Xb31
bV2D2wuGKIpNb20ZzSdHRmeAsVIrf4JZgI+5v0M6SRfoHwyLc1/X20iaSeUuqdZlV8rpOadgyCzo
VGtWv7UWUm6jGeawJZJ66vyjThFNuhfmOmumGYVpclcarXUq4Qe5jP1DOvgR+hXA1+InyzWT1WaG
hN48Zsz8sKHKcG22oy6dI0/L2rCaF9wCQnvIlH80vHPG0Q+8pAiIFCalwSuPXmW/QxH9BYYEax7r
vEdvCbH3ajMLEt4H7AisYRLYkiivtLPe+X9DM+y0X/DzeZCl9dHfsnV42xeDVIoxIXmtzOhkECms
k4JI96ACMU9ZvXRIQYaSf107z7x1h0Gf25ABGIatudgL8aZS9aQPNKJz9KIERzA2qkr3PZaKTOP0
tyYx9r1brBNMgqdeLtY5TszPXiXnvmBIUzbzpxRQJV1yjOR1pV2zCYZy6Fw0hZhU5Un9UeYzdCqj
EWGqrJNYHipNvSJQ+2n4MxFjB8V06ujksFksYTCKwjXHzkZHcHEWuiPJeJzb9r1ECHASWdsQ2jYH
29ewSBY/JIl2cMzxxjUIy3KsL8OaDjltP9XZPRKSJoninr+f5sWPtHAeDjGZVoV67PyLwf/qiX5l
l38q9akPfXVRhn7I1+yPPad6pOl0ylN3Ic/BFSWmJDEEwijvOy2JBrqcoS3sOnRXbi2pJ5AUjeqH
Q+wL5RgBK/nWw2PaYH8gAwqqXNv1cCN3tqkdMgJE9tP0OjsLxDWDm9mwloeu/xIT77XRqktG/DwK
JCvZ0bN/ZISPIN6L9G5UNxDEmizHL6hbKYkK/inz16el0r/jenNgGF6YuZP+4Ffaha2Kei/LX2Cf
vOWe+sYcWR9Uc4XX9Tp6/n0x0C7SkfQGhSnCVS1umAo+CWt74aquJZR3KJiw0+piENEdAB0osjO/
mT8ZdF3ibSrCNVmS5RCSAEl3hTknFBbijlzzxC2WK0+3uZhjxw8Jbz0VaUpwxtrxHk0WhL3uVOgl
vXAmm47SdwPqxcAZ2+Kgi1CadEIsP2F2v4q3PF0vKPqnoNEI/Jsd796dqKPxMdCznJge+qLi0kSz
eZDpjq/DjFvwiFtrHvAZyKNVpcNh1ZZv5B69XaB3iwuSC6Ad5N5AwAFx0uWCvrfwaEglM8bQYeGu
y/7ilxBN3MVku6b1mG09QmbcZwxwMyO+Bjdzt8gzIapPpTESPLvWzOVi5z6ZjcgeBhponlCUNOIA
NP0G6zSK2akNxTTzANP126maPWpnWgIogCJh9HYEe52/JSamRHQ5JwsDeqbGAw9C36vcRw3Wl+/g
Cz3WFzjPHqqUqG1eGTCSQ644TnU0teS9gAXyYCC56Ny4QlNFmzMrp3ieGIXTxzI+uB9pfcZ55fAC
TkN59pEW7eaOuVFW6y9VFss9p3+wzOzVsmMUA6aqCuKquNNj8cL+e+gNiG5FvXy0widezljdCAVg
y/JkP59stLCmTrO3JFR1FM1ygGbtcDNVC01fB2HB0OQMEmnSIYa3H4bU5Z67srRa75bSrGdeUPp7
5c/X2ZEwAzsqtsl/xsYFHiWT0drj3BcvUo0on0gWDpaSO9Hmu72odvLOcnqrcAeFrCveZLojQas7
V7KX9V3i6ulu1oztm9EcV++itLVdWzeHprRbNA1VBIiPxEmBoHA0MraDLXxhWuneKybXTsdfbl8Z
riaHrmOysTAdL+ULSRHNnkIOA95a0zfskFN1Dtl96GBpP6KnrB3Okl6jAWWhhOvkUh9kM976Myhc
LllGNIPWQZJdQ7vtSxIYBZ3ilMM+xsVa0SeMHSQ/js0tKe493iaebTLUf4WWvE7C+1vFXImMnvEU
KTxPCrFMhOL33WG+MP8/xs5sN24k3davclD30ZsMTkFg977ITOas1GhJ1g0h2zLneebT749ZfQ7K
6kb5AIVCqWzLqUyS8Q9rfUtjoBIpsbVj49VMC9tLptobAEWwgdeIBlToxzL4U17EHpwzyyBkHV1T
CgFlHaa8f4FZAEUK5aLGa/uttURLwQmhTR4Hf4HLonxBfiuqaB+B11/7isdMPyVUNcVtGpICzD7M
YpZQPqSyYN7DXRuCUUGfwVq17v1Lm1evToBiI0gkS4MSBRttYIzgg0vzwOZtWlUIZLfEQaCRNyrT
g7HIq7acyCsHY18PTBIle1+fhfDm+qhU0cB978arvoSZHYbWxxA3+95I2Kw3DV6n+YVRi77u8ncn
ZaA29PlyykZ8yuUSA5w4277WvZxdJzRSogZHHo+FweoG+htIrMiwNmBRWBcNt5L2a6U5BuMGOn4e
3VT+llMdDPQZNGndOiKLnKIYxU7IyXviMqfQYzi/shFaoebNy5XVFndZlJzb0JpOtegxDgdoHAw0
WXkhNknGsZoscU/oXcS+JbFJ960CNcqSnqrhQq6iNj3kerHUsyix2x2K+XDt1mjj6Dy2LP/jM9ro
jCAKxAz+Hsf/o925RHqmCGQGSHx5T3Bs30T1Lae8voozKHcIVCDWpLTSVpqz18aZTuiWv5UBIyh7
SDY43WjGjepFoF3l/Wd6UcjmR6jLN2gFPbzoiaRntHVWbR/yjofAuLIjlsNgf8lWDYiAJM5klVUI
FVrZoDBBTODpnbyd/JvBh1oZhT2GIS0WKBpq4D9oOlAqNHucEw0hf8F7iggrE9hF9Y4elnHVqzQm
w0tzqrR0GaQodlKxqln6V/UmcESxGk0Gra0u2XogVfOw3nNwFhA5kUlvVDPWR0to93WT1DemC3w1
DGgCJTt/pOmvEsZmocg11lXTHDA8cy9bb+SSMLbVmEzb5fhURTQdoPN4Gx0CpPqRMC+kTmBYW9oQ
Y4+e/kFK5AwRB+nObsiwz0fKcEhVEIXGjhBANb1kisZw0ttHdyCut3a/LbTDLiFGCsHhqBnDFgUr
nuO53PR+utUiJhVhXjMPKvqjIEecGrkjrK52qa50pqxjz/eDW0FPQbXwNIzuOeX5LzvxNLN7tMgh
tRugGwnMIVX0e83FNQbWMKX9oCdBh2uzxV4lCQo0lO5fkiZ5acErrDFZaJskD5AEqfwiYO0FlstG
gzk0hW64Ew5Jzpo66EH3w5pKZFbLwNdKF+mRXvyws/k+8Ec4WknlDQXm5NmcXZLfqJ6W8sZ3AbxA
Ym3XcV49cTnOcGsY5RQwyjmubEQV9TenmQi1IdKQvqvOcC/l821eBy6TQPa6RQoctwzWbRQ+4e/Q
d2nFGiClswhDnYFKJFowW7ytgB1pLPkqxceRTu20ywvQNCmRP+QKj+E2cTpqGJ9FdOZXAplbdhKi
/BqECPdt2laG5VSAHKSsplJ+BsY1+fBFNNHepAL15hG5g5+a7bG0iZirWWOLvkaR4Br5JjqgpzTX
kxEQjMYkSMxfHDuNNw2y2grHHCe63FptaQHGBbFf6IRzpSPnip0A0kMERKAsco5MEOYzZxGVbrZL
+yrbVFhM90ZNAExiZB8IreGmJNF35nBPCoF+h1jvxhHlbTU6r7R5P+ENo+Rh8beW3YzJcCzJtSaR
nQEo9gBRfclC/akNEX52JpTcNLPuVRSzZo2bG9RiRJUHdkWzw8hXjgyfLIa10mh2LjLxhSbcrXkD
+11sdw8Ra6E9RO/31LV+OLZch7l1qpLhW57GzUayoqZBwJ6jM4dGHP3Oi6+PIzr0Fa09ighpwQDT
f9ZlF57TKHsjvVdH2Ygcl8yE+U5zU68+MftQt2Ua3YU9kzMVgZzVVPLqTyiJ+ywjE0C8Gz6s69bl
LIvTZV1LbGZILuWTHeYXTBI/I8l0xsIS+t4rjkALtGGO+NkbxHCcRekSko0SqSWJqCIOapy16tBR
3A62+BE2erbGr084vBkzEYjKt6EyjBPTaMavmroF92Gdclg6S9zn3jQJ00ZvM9qsKnvZ96egyXfa
TLqewbi3iA0ANCDBsAU/RFaCiqkgsxp1DE8Q+CbbMrZvwR1gtl880D1w3Vuja28HBEjk8LDmwdTA
xh+FlbZAptFKeDy14m1b20/XbyCt7sJs3t0Ax5lOYc3LYDm4dUjuOWAlLj2Se+g9cZ15guJ2Vr59
WSAERdoglFMq2kiL7WwWCeRNLVPevOuxM/HSiorTthnNS5I08t715aHPumQnWUJuRzkl29l+SRwT
nqYuIqi+YlH5o+VQTNl8VFo2FN1ozOhjlxmQQzKkVTgeao1N3+RMU0rYqgE9Uq605pAZPEmzOreh
nTMmcoyXYJKWhyUJDR09G1vE2kPrH+OXWKJlI393pWyWgpx5h29FGc3ZPkJoWvsaUXB1RN0s9Sjc
M29mIpY8Wplmeim0tPVE0t/EOX4GAXtujVE8Fe8CUbCHCsg/XvGSSXVJwlTtp3B4DJmi7OTsOFu7
hqwRRZo8oBK9iTVfowybYQ5UbYw1HSEN5FCH7S6nkFvVVPLNiJAxH6m8APcHGk62xMGcFKMRKyPt
IJdYgjkyUF61POT8PET7P7ouWFeyelN2fvgXVot0bGXh7Tn4+qh5TtdyJkLkQQYJvLSUFP/hHEc7
nwxg5K96tq2KGrpR3J8LTXRsWRjmlY3NJqEUe2uweUIUw+yZMs6fQlesXf2ubgfu7cZ9ixIdDjQ5
dm5eGziC9a/91JMwVpXPHTT+Cy5lpj/KuUsYzyNXvBmiaXzE7M3wFN5ZQInxbDrq8Qrzryz1E3xD
vpZseQMm8udOSkyNUEH6UfFMCPhY9QBDTVszUIqDHwn972UuKAtkx+XSwnbz/AFp/qT7nOaUs68A
4Q+pXl+mEXQzAlNK6JmeI9FN1odhHb9FaXaTi6Uinyt1UgFyEdco9ympQS9DE64Z2fkfZjK+iphO
0jbuTQNZiYaNejXVurx1Zf6RLaRupqbI/8esu9TYE6LFhs3E39o7mfVAGvtGVkzwdSqDo7NIHznD
9Fv0TBaqjdD1ynY+w1zPnnll2oVZ305KCIizUq81K1oq9RX7PvZayHBORUER2CfGc9455nokVI2b
jA+RYqe9OA3eBXlH5Edzl2FL3cjOb7wwU61nZ62/YmJIGG4QbBGplkwGB8k+33yyB2Lk4e42yMS6
szAGTBIDgWAqZOrXqZgo5AccCv0zFSQ0PafGbUDU7yBZTFcIws2SoVD3BcCJSZx1RhgJ3WIwmq9V
x+a0hMC5KjPH3dB+Z89zY60dyy8eIiRwTVhqu0pGBKrHvXgOM7lxCYKYYzQEvsbOET8MWz4GOGKP
p149zgldfdcuNZDjwlIoHfNEsvB+ohP8LhbrgBNmbI0a7dK6WXQbkqC76gsOh2Eogn0Gdu0uJWd2
47OW8YJZPOiB6G8E/r1dMC7RkoROO4jAfc7YcwL3CsEonfDgWwTdBTkKdyGzjTSqB2eWL3OTXPS8
Srf9SLrq9S51sT/f6TE6uOFnyhA7cDv9FOgfCgLnqUHNN3foHp3B0DcpcdtbHl31IYJHwGjyq+EW
xpEMEC/tW/WaocoudTaaWp5VWz8zP8p8rO6clhzpwTGFNw55y9jKGh+6mEq6Pw0uc9My1eI7hjA4
xZOVXvvxkWnUuLdISfE1O35ACHLW3XZY0ZBowLv6p8kwTwmdzG6s2ZjChlvLQOjPOL26fQrgwLQH
bYdIeq9dOSokAJmsVdB0ZLPnT9N7hYD9Bn88SXukenthzCK/r7WvkYnlf5kmWlaf3CeFI1cy1LKz
084prUXUbhXB6QcJ/4o6yM93NGC9F8dRf+PSipXCFTtWQDSnJourRutPvUJZ2tL56FLsB+6FvUQk
Xzf2RpVWvCMSQnrGomTn1ttibkBIR/r1+UrzrK242yp7hPIdpAjSdd+gpirDMwioQzkT790/D/0U
3QVZf+l0iEZoYdCpUj6DTuhfuBmSGm5GxmZmiBYU4HJxxVGD8Krw9cdEhFuwN8e4rcoTd9/errv6
0JjsBsilFHcjG0BCQqbg1u14guTm+NVI+ltwvEf6IiIPWljyorUUN9ENOqlmXzCSPDGAf4uTmKsg
ykykCYv1LHmrfWGw7uZ6wrfC/Nctvjma/gUYHbdrlr7WU2MdQfUzgrNvbL0aiDpVo+c7y/SN3NkN
jxbjTiT5V01ykk+Ay88zZ/bemqJgF7f9helfcs7VVGwjVx4ns3LOeYEA3GG22IVRfRIDkFPkm2Sg
Z1Qfhh09JjHpptWgozYd8/xW+0YkIhJHxnDnYGRDxEiKNZvAwVHKPnysazbMRjTcm6ZIjg4cpmNm
seUyGuaNZp4KhAEYp2K/YpDY91QY3bmfkTGE4xDcdFAddm6H45XiewXIpiPKII8Hdxv6jO1d7a1K
MjYaVTLexb465Njsn/MEGyUOgOXYw1XTl/GXzGgn7xpX0qTsewy5kNxsFn3B1Lc3jBzCdRaW55Bd
AHHidMc5Vs6kGSgQCjvfz8ZcnuJMfR8pmjZgqDG1uASWDy4BNaB/yw1Se0IRbNo4KMff2x5XIyQY
r9G65H2In2NKLGxXkb4GbfytMeDNdqFvehNDWHQnZGkLI74n8AmbIr0dtxIAkqBpn3Gdr7rRYW4X
m3eW24yXbsG8lWGBEo9inYRbZuhTzPJXjShQmL6qiRE9IVr9MfvSpYX4KER0jOr4p+vKjoJEIDLN
2uGrmLjM/PSYKFgpXfPSVOlIQhIrD9gxHxq2CrYkDmXHlAUbgW+Pu4JSeJqQphePJFta95E9MiOR
vEPsSPEi9dzi6k22gLf1JJy3JrHu6PiZzEXxk2US/GjyE9hVf8un9xTUDIr0tkP2aIAC1a1LzVN9
BUTmG0q4zYQh883kwG4C+xtbbv2LmJpvIWct3rCXEPvCyzgmT31VukcLARrugo49uqNeWdZvpgxN
EZx70tCX/5pKndbD97tjkPokKNizhtWPP4SklcepoGjTMHL8EPQ3/Yx7Nx9Ucgma/luUzhTGk3C9
jnHnySxgacM02Qhyzt8Q4RxSURzHdJhegb55DHBnRkFxArPhMZQkYeOxaw6Fy/q2KPeBX2ZnTTKV
Jx+YIU0AjrfsrRtS3437mfXbWQMtYzOoIYW7DXI2hsug0ebE7cBe1eaiNreoA+fxeyoSC9Emu1NR
LuNCyz0SLx0esh7LSnQEkMsp2YDVmynuVqFOOIBsu1ea8XBJkwbyNlXlAbjkq5+nyRFfT7GrmqbY
ong70+XzU2eZvpWEOawcp2T+zpJG5M+RVQZEffGQYT+AEyxsX+Jg1s86tPGIyqZIi4xOkhBlrawS
bybHSmM00Ql1iKvBPRngzDGVEKsTBg9FY9lPHbImxFr5Vsh8AiDgzifu1fdM2M4xRjJNCqngLSxu
Mr9/bH0fSqzPHdt2A7EkZv42E+7s4Y+tfXKcLQS3U52JoyBBC7Wp4/AuNOUlnXYmBct9pvNxOCTx
ihiAfM5YZh/lDFiDWLsZZ5YOfJTOxkhqtG269S2XHRKViWkckScrTS+wk0cK066TPAmilDf0nugD
y1eXVKZdyGGtRRBsBQDWbaZYcuHQRS8YHvPE+M51wT6XsX8szWnTNrlnJaGzbroXZeIuBdzElIFX
soJKTRJMF/5UFBJa7VsXu/8hgUysYz3J9lD+wQNFxLW5DRJkQyF7GYunDhrhLrOnL7RrYmth2toM
bFDWkN/x+QK8307DInhpqqWY0s9dEJbegN4dngvqcPNiTM20nwv5Bm8Z+4t07zheGMOoutsFLZfb
qI8O8vikOjnNVwfH3UXJicFsNh0j5IhLFRyvK0sgaaCbgQa41TQtQl0CM9EJp69iiB7VtKgt2pEd
GYPUzETWkQW2Z9hZemw57LR6Bu41wGO/Humpw0K008ChtP5+1q4tE2UhSoFnNXARBU4ec5GxcNFs
JmWhzuU6MB7ZTVnzbVDgJZhvHpVePBk+KW9aD9GWeTyTdC14sRXtFDy37ElRoTDJW/guzST9fZQZ
zakrG/mgFag3uhaHc4jegZaaZ1TBFiWaGvM8WTGjUgwCI93CZozh4AAHuH5sdaexORHFY1Vwm3Dr
JnTGIOvtWHBLI586FfGwNQDtP0wa7502goEmmrvG+0ZIfZevaz74NTkm86OIJvyE4ZYxVI9o8DJq
k3mOS/QRSFPDC7o7VhUaoSzDHAov1NUtCVCLjM6pv1SWsXIS/0tY1xeeQ66JeLuJaPJDuph1aQsE
rZZvMywmMA+PB7Lryeld2ibXOJUpoRTIV+MR9ZQRF97UWmLjI+TaWXNjn5s0OfSk9IiqN+5rMr3W
5XSc7Nj53qMGI1me7eD0I8NdvZAqwDFR6lI7tSRu+PBDwjA764not1X9ElVZe+OTJEPClc9BY7Pg
Tw1UWEVS2w/Fgl+eZAtWCiPZhInxwUkwhJKoE51hWLj6a9+2+Z1Whsk+HfV6kWPedYREPA4ORMJ5
RLNUMaW8qaOTMmYPzi/a76WOkfaRXBL9mxpYPgn+QrR+4r5dHh+xpleXKh6aFwdxFMjOybrriQVX
ogWfK5uHJApYLQMkW/thFtyJIDuKOH3NhzT/FvnyWKfAcLQxuNdzhial5UIbJsZtaVT+nlL073E3
yNl1RyMShthdAtI/QYrQlkaOg4FzzSaP4Q/7/iB3KZZCD4BZcaQVTXZkO/AgQOBQYt/wC0wJ9UQy
t27vQ2LfvN59mWaNKhLdZSnVru7gTAbRpLN7My8OaOjVsKRNcH5tWirvc4kIw2ubhpO2yobf/ETq
36JaHIRENkHAcGjIGHY+w+6SztXjgrHkpNWPo3RuhYuThEWnCfBjnYwOw1OO74MgQy4V+ZZHdbTj
R6tcKwaSpVUXlxQQP/fkGJs3eowm1I8YMkQdM/ymgbmdz8YXNCzGEbEdlBExil2QSes26PslabJ4
gfvdYKLgX8Jk/W5kPAWm2MzP5EQe1aG1jOKejPTymBlcBwTIZCf2cG8KceWRzoQNTAVOpW9dBrdQ
6IPJvq0z/MMGkrNN5pjBTShGcLAaOJgq0771ZjqiV0UimoJw3Ee8yqOc5On6W23jrUlVc2gqPLss
R+/rZBovSJ3ZWheufTfjN7EQ8Z+zAPWVDnKaHBSvpRs5ZVah3zjNrDx4ZxHZ4YV2a7Gf2iozJ5NO
yUM1QRWcOpTEf39dGv/G7ORThMVnSoiFxhKJ+yv1pWTmEzOijNZAz+5ao1b7YImGxEJyFgGuCJ9A
qbNU+Q6EVrttQ279XDcWqiL+cVOD8sOZUfRo71PSAmBDqpHnaLLv8P1ffOJBgohMRgZnpNHNIWTC
4euQm094uPpt1NXhZjS7x4pnRm3AK7WNFuV/A+evQZ1nzll7q8lhB4dQ/SbtRP9Pl69ySDzSLA2q
m/Xp8rWbyYzhmC4fNh55SptiN5dVR9LLZHCC85idQ2arTmpSgA4uk2+L9vg37767wJx+AaQ5FvAy
MpJN3ZZkHi0fz1/YZdgmtcEOBhRvdcLDJxBAZ1EfAfHVvix6JpSv5zrtzs5Yay9tPz/juEChNo4f
uMafcYa7XzMn/D7K0t4tLjvo1xUG6wEQ4AG1YbVqZ4k9jek2wvBsDS4KSpSgAJ9F9xzJ4t2e8dY6
JiFZA0RxkxwqvJ3YT0s0b1jKmYsvhV/jnjj3EE345DzGA7iBvP850MN7lLywZpnd5CbGP5SAFGBd
c0EhtGrsGHfIEIEtG71qmoaD4WNY6VBpzdgxN1ZFLpPlYgXUK2YOkgkdjZi9xo3+JY2+TgFaWhPL
5zqJcea0rvmiQmKSEv63ry0eehZp7cwgyirE+/IhFmQxrTrq8xX6spIRJFb4CUv5jE0w4SlA9M5D
QPkIMgUm76zdMsBjYRyyj8YEjtfV2tcNnMxOpzViXewXGp2AMg0mt180tFQTP4CXRYTxdlmIMMgH
mJbbrtf3otmAg1nCe9+RPsdeUzOdCd3htbMIeYLAz7y+dD0tsp9weyMZgvQSLUGlTZOtk2YKtu1S
zQdBeUbYesYU9pDpYM6bgCBc8HCvlsIBtDxZqLZbSFWoBluqQcXzvlMIOZEE1QDwjk6C394emcPH
ClSFzL6VUrtbGupEdgp8D/oi33RGLoUeU7uwj7PM7+JaTax9hr012+9aDdEn6MvbwSHIuM6fTa36
Ggkcd+MARdhA5R90Q7SWFn+vxMWDbLe8ldA5ZjrhBhcD9Jp8DWf2sRl1tHMSge6oX6osG1F2htmW
TnTsHN5ae9qRBlJu8SYhY4TkOpoQAXqrYoHcMacdSMfBrwGpp8jCeseCFTU1KQ+cMa26LeIvVl1m
u6wjIorRo5e1KJW7item3GJ+oBWbH5SJH3dK4/gImhltZPiUw0XflyUqrVJo/qmSfJ4j06ctuouC
jG9/hOMoQU1GyW4OeveEz1RcpMSZbQ7FobTd7Cbw5+ymj+/jUjpHLnrt1BYGAAjdoE61Ey7PdmSm
kUcMX9IwYetiSXmwdBlc3JDLPjHL11gH8zAUjEI7a708Rl0OKaCgNp8q7XdaILkqzUX7Bah1sdpR
5g2Y5GL3tqSdvA1757Fo0AD4k43selFTaInNyi1tbl0ToUCEKMbLDTM/RYH5ZOhDeCvD7Gc/Zeqg
UgqzoM1vW9IVmUCGa2uSl6QLy10sbOAsVpjvdB1RRAQU4YCNdnFnI/F2gcPaPpkUOYoL9m03U6rB
eWY1uWU1aXvK6H9g40d2kzNMIgpEEpz50Wc9YpfOBLdvNrbaKkQGek7WCcnxdr+S49SfcgAGEAiw
G3R0EHrESIXMgYdGMaoYQ/ss5WK2Qom1tjP5NnSWcQN05IsYUnXMoxSpVwBaKwvN+oD2si3HAynw
y6VAUdH2U7tXilII4UxAOHL+Nto14UAo9mAkMPDJZj+6y2u2b35k6Gfc6MrqbHaPJlD5LPvZdEZ0
iFJRrpXf3sUG/RiKDBo0e37CCl+fclTAmCvH/mtcbB10R6nfT3elbyPnji2Mgmkbn6KhnVZJV433
mgq8FuHEI5CMro7TG06HLxAWm7ummh9mmEQ8EduDKGZ6YUwmi+ucd1D52U3Ul1+pK8CIRla6cbTg
sW7jt7ko4Dgab8ayHmNei6shLDd5bPOBDTGQhKgmkajXU4ZEjIGvUMgyGW/KkpolIWltZOPpOY0C
AlgVL22lN/cw2k5TzeWb22G8iUcmtyTk5OtuzJNDVLC7RbkISFtYTKMKjhUNIslunsgv7G0caSjw
wxcM155jgSTXRsPdNyWz874E+JTb8UtuZ4YnKocrGpZEFKPXAPQZerlk3i0GVJF5pbKnasmyXEat
f3/+Lmf8v52+hkk75CJ2I9j+19N3aNVEGnYfI+IGY9KQAArAOh3whNT6HtvSvR1RAl3/zv/6hfzf
/M9/8/X3opzYM4btpy//56nI+Oe/lz/z/37Pr3/if26i73XRFD/bv/1du4/i8p59NJ9/0y/fmb/9
X69u896+//KFl7dRO913H/X0AN4pba+vIvgolt/5//uL/+fj+l2epvLjn398L7q8Xb5bEBX5H//6
pcOPf/5hwxv8r79++3/92vL6//kHTqP37L3+/v75j3y8N+0//9DlP5RGohFk7SW3bMnVHD6WX1D/
0PA2uNdgNUn1vERu5UXdhv/8w3L+4VhEifB0Bg5rmhafblN0118y/2HBOdRpW1zbdsAS//F/X9nd
n9fHn58Yb8S/vv5rlIP6lQsMI05ZuuWS76HzOiAcf7qMDDPxTdMcF2nJPB2ron0eUDvskY3AlMt7
fV+J+b3PU0wivn6MB6IupP6UB42zr1uxacFJHlutuG1A+a0nIjhxyndnGN/91nSSU0d0JA4KxvBj
V91YURl6doXTYJVBYIDTNXHkqWElq13efwtdw1pXiTr2bo6lrADx7gcvBlFp26ZDYjTNkddz2YK7
j74b+TMbX3vKmT0qwOjSrfN17xanJIMO3DS25IESsEpcMvuSGgxLRKGwNqUzb4A9767gfkvP64Mc
HR2RZ3Nk/TptK6frPzrfiFdlST8Yt6+J6hjOThd3ebYCs7u4OMhQyqOLJrW+9frY/D51+XCXzHe5
+ywTdDYGmXOUz4DyIyYS07wAQGL/Qw7GISJ/anNd9lkjWkQINJbT+ncaSW/KTsipaeXdXy7H//Ah
m0uD/pdnxQKtZo/D5k/R6xKb8qlfEE094crCZ9MxZg5qJrldhvfCdMhOsmEP63F8aQGeeZ2NGpEz
iCfLanKTAMZFuTjeQaYYY3XSpyr2hp7aNfBRrUWT8Rbn/mtlZExB2hxtSiopHBr/oSt5cMaqvddn
iInuEm4LV+psa/lPxbF0dkvx1obEgZi+dUcdb6MKbuybWLHxbZhow6QoCgcoawrPJa1/9+z81EBx
OwKGJ3Aeg7BDJfWZ7dwuFqtUSyu8zYxEiTdE7CaWPnBgQbAktAij/1A+zG62lNZ6mqD0XtHTs682
lWqjDRJWJqNtKbkqhYQnC8DOQYIzWLgf+lGiK+0QJzPQcfMAOLzVbToFZ8XQUVRcwWmdm54tE8+J
ehqKwqCa4l9mhg9wwKOBFIWsQM15mYfC9ayBjA+CJoMN093sbEF9HJZ78rr+HWyUYSYqjXViQrlU
nNlL/GDXz83OCPlQSYmbmah67ARYnCxw0ZmDwqzMc+Fqya4ZDX8zFdWPLjHI20bmiLJ6oqqrx3MF
RhZ1CNAGSKZN4JBNsGzi2M8CK6jq6jdNpVweN3+9UpcPRncJ8lgMvaT8fOopMXPz+kIbCdGiVBpg
Mnht9RQiusbLD+aizRr9aI5peCqN5mB1JCM4ANMdi+iQIES1kjOYCdyhY1cQ3Ayacax04d+ZBcxN
qdCH+fNikgzMmquaCdPf32if+cfX60pCDLcc2zFtS1uuu7+2xDbUhxlZOrs4Ph0ZsO4baKk2Yw4n
gjOi8Sp/rg/XS4nB5Yi9bhsXVBZtiAhy8rO7CinDpmFGhEVt18Ym7u+gbQ+21v+GmnsdEvz6Vlua
RZQIQcUWcgfn01QvboxuVF1fsv8cuPuR+KoOgSKzfG1FfsDzYOmLRqtBD2ov6zq1dyShHyUCVmZn
T36IYbrX5i1eM9pAXI/o73lSI/bcMLnPNoYV4hnIVUw3BeYCLWe4wVOM9jDbFATw4VbwRvbmLM36
XWQjzLKViVeOVkCQSrNDNq1NwO4IpWDPgawc0Z/LcPdbO2VvQWXb29AtHxiVsukz8sceWiQ0PVYq
BvAHzQrbs1DOs70sTnNpg1Uv8h8CJZHoCRnTYZ1uKrTgf1ZIvxRIfz1PP+cGcQXQgZGJJw1NI7Hx
8xWgZmvuAp82dxp5YVf5WYyCdLISCIg2eclNePTpv9NVmjE5MGDAIsGc39imAs3mtV71dsqZT7Mr
PImw4zeX6Ke68foCyTMwl0efZHTz6cCPTHsMzMmBGbZI4yo/LHhmYf/ykTOT6bliGtltehzWW5+p
QQisDP2FIY/MgXjE+YxVmtp9clT+kWbR1xJb4+9uok9jveUVOoBGlgeA0pU0P6VL9UPTocykJ2qh
8a2nJvk5JBF6qojZSXefGIAUbcZ+JKfAGlXzkGytZRVVpkSkGuLD18LJc0ac3nKYfvPxys8n6fLa
iAMgidM00b2Yn25wW0V+kw0+jLWiuuFVsk7KVeNp/WIddCyqpcGrtAajEs64iAiXlWvE6AOQS6xT
GHX7EoT9SmbxhcwqscOsghQP6R92jC9B2J16g1wmac3Pv/nUPwGyl/dUSRxplIs6l6f2aVTasmZs
/Br+gGOXAi+eS6IKESGDi4e4Q4ZOsSOZ9fii3Btu9xNzG9Kxv38NnxNmr6/B5IrT2SLjerQ/fa4V
gP+y72rO1OJptEA4OR3PCwhWT76VRZgf5LHtLqLX63NVGLtSWVtSH9F4j4CzUMdDflYlZOI0fHXS
drxznME/LhcjlAn9WJFyoptdRY16um73wDxl69DEeZj85idx//3dpFxWJhco76hUn7NyZt0Z2jzl
ClWxfghzdgfBEueCiP4ydMV3qs2DDeNhV7UI85k97jAx8+otAtuv/79PfB/7snU3dOErYbIlTjCe
bUVn/UANUa7qpaqWJQoHfeHuqcXaEJcQp0x4VXWVEd3as58U5k6MSELoH1YaACLIVA6dGdTcpuCh
mCrzrIkQr3x7e8VHXQuUNKi+m6xnsa7GW2dEGdQTnbmbqvkJeloArlzHFDM2iFuL8qMzbawQOGQi
Ag02MteISuIRYMOog3abLLh7HHoTKQzxxIM7WrwzAmfAupTlvM2G+dnHpAz9Ta4NkwTtqwA5LZmq
+wybelHcF4KT0rEWZ3vmrNHHIaH3rbe8N/QH8kz9r01A3r1ZxeSQcMinFp9q7LOO7Tqr2on25k91
1hjitZ75YV2jvgd+ZPH3wW38+0vY/A8f/HXZIEHlYXj63HTz1sexrIm0NBIwDVomClg57knQXp2z
j4CAmIpt3gXezDdrMMOjHAFNkt07GvBki6ZpPVgiaNcA+OTa/ATresY/gNG15X1Dw3Zv6e5rvFws
GaatbcJPQEnEdnHSfug9O1kGaDeTWXOysANaw61nNSRndC725KNg9VfzcmT2JcgMRdNVuMwCe1/p
m3JiXPz378Z/qHZs87qGkJZ0CIP9dJS4KJCRThTYK5ZtUdc4mWcZ1YV4ltX1gh8Hpl/1ELzDDegA
PiHLtEeHdc2UfcMIHaOEtl4Rm2OSXuq3KHN2Aly3YEzzm1Pvz5XIr9WOzZMbuaPrWDpN+KeHT8oP
YPojPvy57abN2IDgu144rhqILrHM99AMbmfh73VVE1c1MBxzHZaP5cy9EXe3aZC//3mamxGTTpH9
aNL9tYszDHR6w3xjo1vZsYtjsC8Qz5rO9H0U+PAIdRg9tv/oZk3Hw23ubPTkC4JbPh6hIfcYg8fr
LThnZbgbtPlHYNGCXQXierQy6ty8FZB89glkzo09e3bT7vkBmoWw+26rttxNk+2wUA6P4GF3AQ0D
wJfA4fqctj4yAexrbBWY7+f5xk7ZSjdRQlEG3ahRw71mTJv/Jew8miw11i36i4jAk0yPd+Wruqt7
QrTFk9jE/Pq3knoD3ZZCmijuldqcOkDymb3XHj3eVFZFbJc1QEFZ70ATHjapBrNxF+fu9wClHJsm
+2EcCcND1kcg0HYKivRGtd4y7hJ70y3OvSWYP5bhqZ3L8Z5BItV+sGva6jsTweGS5kwlRURIJnmV
uwgKKrZzrPdSRd6l6CQqyMbbLX4xHhEvEC1JmnVOmSItuFmWnX9PMkokC6soVic3BzlofC2rzL0a
DtYwQ1EadCAO9zm6TwZjv63OI+yinubd7HTPiTYcjFn2zSjyHzbVLZZqn6hgFBBLgTcQeFW/jxAd
UYS/IWdptpPeSXtp2+7n0XpT2rDhaFY5iSMDZK7+FHtkvCdgN5rUcnf4eeKr38+4wyLz1XTp+mMm
913EY7qem5VtkAo2H9sYVPfaX04Lge8BsxZPb/PU9ClN472yMzhQtaTCIO9OZ9yQL5ztCum+q5ag
eTvkhbBWizIX5h5pi1byAeuFgAMOk7ED9dGhnXj4875G0TKD1hra4COXfj1ajMpgEx9Wj4s+vIPI
fWp6TuqlSyX6QebdZZrh/c2iqzVSITaFvesMreUxdMK7fiHNun9iBUv0Quse1ye4tRG74UEPMEjg
o7C9rUBfR2A1uAZ+B50l/N30Z7zQWFs5QycBc7nRH7Nz/WezYOyPsXFf6R4gb+X3oUAQ01aknpY+
Z1k4PYaMsjd4nfnxTbg6FDL8ha02k5hmt8OQesia6hYqxv4NSsdDOyTVbn2UBAt5asd86/hj/VBP
HYCq4KtVo0LF6WqcZ2Twrg6WHDitdkbtX+dqaJDE9c6bPdm3jCSQXVvyoaHwdM8VfflDQ4B0M4qH
nEj0Z88YG+bWP4o5vtED0nSye0JFpwFVoRy3s7d4B189xfPi6BQShNFO/l66uLfFghFEDdZpcrFu
tgjWIESjR66S+JCkuKTXk3SyiDR0LGC6dq+uRtI8VB3gcQMQ2oypIFczvc/8sA62gqmojmGEtTuK
R+sWtdCiRGd9n2GXkODEfV4KEnOItGNWpq+rofoEAw0ah/W2DKIm3kGQ9DfkGDAOYduMqQjPTR8n
r8gTQUrVNbtRGoepj4ngSTEkhTM4bNC3826YGKo7DFKYn7CfWO+XklzpS1KnZy9KANBEiH1iOF+V
6f2IoZB//IyDVuUu0ee0C0kGSeO7PLIf1xAepLrdLmLbwMp0RGpSLU9EwP8cZttFTkZKDxMpA/LF
c00yByYVcLTw2biACQ96NiCvap1lOKJRqjcEONHGHjr9FI7WwF3tmCfPT366cyGPJm+9baC67xSB
3JmSX+kaV3ROhxo9/AV+9oXESlZndcPURjf6qmS5mdkYN8D8gEIv46egbjeeTinM8sA4xGFyAEC3
nMyZ+c7q1XLUHvZGtG06UZ6GgcuipEW8OxlH8xC6+ynEiRX4yIl8llQ34IgvKJYu/EIWTe3LOvkJ
9Ac08Cbib+x3tQrbe0cwojRB/+pZT8kpaJgphFpp823b89elNMQR+Cb/SKPncJI4cVVwiuvli5kk
y6VvJ1ZUZjztwibpD2Qk/BJV8Jzi4/GtkXe0SIdt5qNZjIbyc+qn6Ebc/XqcyU7cuXbBz6/rl3Sx
zrFtHWbXF/u1qV+PgI/Jh/tQLYm49oS+42uH87U+0RXngDF2IIwwboDpGuDWmuWPdRJUsXAAosBJ
hpcsOxICNCPpLKzvLKv74wTlbuo4M/Rhtx6OtYIVWYtgO6KRX8sTm/CkY1E470VS3cnGepaD4N2Q
87K0YJrKIrqfoBXs1gHNemIgGuemqUYkxgh51rY3roAA098dOjh5wErEj0yXqGaevJaKzg1T7qvZ
c8OtJ0kDb3AfsHneSBz5e7eBBtCUzNOaWse8BEce92FXIgn2fG7ugsTN3RCoT4hy5cdp+3GB9eO6
npnKbg8mFho2ypyQvcnW1px0oBQuYz07WA/nVUoYW8/w0nBUBz0+Fxqoc46ED/dngmfrAm4lw3S3
VLvZ6K6TKKCimfnX9Utei3lTtx0T/GzevNPXnj2wniiuHck0Ow+dOebHcixK/uqppjczT8KgIzcz
zIx20jDNrXmqslqv/rBLYgvTjArcFzpmpMuqC650fxMjRUSkEviUr0O75d1BzJG8K8LmAASyvCF7
vXE2B492b50cxQTfc0/FyHe2fpVMWKBvdLAMfZS2o11CSgDhGrTUYx9yy6ZLP4bLqm/cgxgq+R91
paX75r+VlUwpUOHQ2YpQzwv+MvDLi6gnpBwjshEV9mvtW+8M2pjDcnkGPyGQvIkJKQM6DZQIsy+r
/C9GRnBCKjBbjl447oPY+K9m/+/TbZ95P7shi5GDXiz974dKOicaQmX1W8Xodwu12zk7NEsHzPsh
6wWCUcPF+oQKvWXPkyI6Rq31763BP8xJfN9ELci4hJGus66d/vK9AGREQlG6YFgUTXqmI1+D+Tfk
qqdxhs20YH9YdyfrecA5MZ0W9amvuU/hMUHW7I3fgwjOS2ScY3f41Ie0d9UywfOYy0s7+hkGquH9
3z+03rf9eTGZjDAUCwEUAgz/43sbyPGam5jjNJYL/iaAe7YAjuFQih0NazxGni9ulSl/0tXFlD70
gQNrjjwGDf4fH+UPbRWzEl9YDMHBdVomE6c/WqtuFuPsziO8SDVR3M08YUOuwn0lKiJ0Sy/ZdrXZ
bH2I5hG5Qyee/PbWmvWtHNK7FLfznUiRQpUdovACbl+ZKbFxzOn53z/nOiT+4/7H44enGncez6/9
R1slIXYiBQLaZQVTelxaSpBWNvhDi+6jMbej7sqN8mLgR+DFYcrdqBQFhRF1BxOP9nEMkM6smvH1
0J0ShiQB+qAdCR5bG+juAV9Nf/AX/+PU68hc2EXe+LzaYRGZ/Gj8a91Sc6ex6Pfr6dsID5J0bn1M
TmofvqldwHqJePlWQ7J1kXAeQskxlEsSDyrxWpd2vluUwMPbRcMRUN8lQJ4Am5Q4pffF6H24B4lz
GRfn6tIiwfnhvR+qct/BdvLz9tP6Zk/rfCCaih4fdf3OaGPKC6DoyoOCr0/Q2iKys8buZE3FUelO
av3Xlbup6PX/Y5nyT4eT8Fw2zAxTPcsJ9aD1Lw8hlJG0SkIuzrrTgyKutusR7sA+gf29y5e4Qyh1
nsrvgISu1sAxNcIu3+PF/mpn6eO/3yyWvhn+uFk4kpBsurZrm+6fPTi7tjJnqKq2y7TgXpWTsaOJ
Oy80KodMRT384Ypd89CfhpSQI6/91cFevOuDYQ9f+m50wQc0CbCef/9c/7B0YirqMMTmsWdD+udz
3wR+M4FtQDxXdwCRQH7FsXQ3cjAn/OVkNLXSQZBEyWG6dUOEVf5NSHxkRCSXxyjG/grw+U22otd/
gjqIz2x06ZJaJE/pDHSnC/PgGqvlWtYUEv/+6UGB/H2kHzgoMbUQNrRRheqX1F+us19DWjOE3Wwr
aX6yaOJDXteA64jcroUYbvQr0xbHMwuVsP+eml2+8+asv/9kKmu4D9KvJpmG+1x5khVhf7ItK3vo
u2C3VmVkCU9bVjYh+iTSSntSGpjawjj+ai4gsMw5Pg+jz2Cr6c9pzkpj3faDbwFLQXCGNoO07Z21
kK3iy+s6t6gJrfKXYlfZ2EiG7FTrndhHmWcspCjWDNTXkeLA4JHDFRdkKY5jn18ywsq2DoQrHHwV
qcnWbxkBmy9hJu6Jp/y1luTIIdUuHoKEQjt+rGIa87V8qcchP2Tx+KzC5WGdqVaufV1EDBV1mJAM
cyE5RjlIhINDqYufe6STep7WBuZ9CgiVpphPtH4tLrp1utsmuxHscx6zYQRh3UNznWEY1fa9ncpT
T9MVpphPs976EkobuSuBaaAtYPesp0FGW9FZxX4YcIIqOnlBfof26yI81F/A+vJc2ApOVFKbZWTm
2GJFA/zYfu6Q+Yxpf+dnvXHALnMXUDvfxgA2hxE+kaG9Vy4JfjUdi0nGZF0D9F97/cJnpbvoas1J
Hqi+LDxU8NMJ9cL5CMu5ziknCdXuduTqgDC0b1Ti5aGoDWYx8yGdMNyUDuJ+VAfd5/Vzul5NJhev
Q5kgRTT04xLGpNOFKZC/eBpTkGxsw+zGaKHQ1i4+H3JLIJMgpIVW6TWEG1teMW0tF+62P8F1iFtC
8gRoZTbmwVfl0nzLDsOWhGtueuF84Gscwa7YB1gLOGbGqLrimOAQRzBA3mv6hDKwPU8yeTODNroW
vKhlqS5xTl3UdiyyK8CKsYN/wqZx2MYlig17oRMQCu7VqlgQBF80I5CABiDCoWcF65uQ48mPuk+Q
+pxToaqXBaNT7Zzs0TWfbaT6LyNgjKan1wehc1obdytR9WYzhEtxaFHSbVJXlcfUGDCEteLquXN4
A1FxWuysxkgPMamlVEx60G5BCTHKn4cd9TNQRQ4VTxlIM6qEmDyzzbc529HtWg0bA4jYQeF4Uhrz
RXzN2W8ps5Ah4klop55zSRKcsz6RQ4/5kxF9scsbGGoObyRheC8zZmksiltV8kDSV7Ltr3H91UTG
meOI+UXfA2tpr9cuFdk9W2q2ANsNYXRhF4KH002+MQ+HfgablZakmgUhZvWcSRaGc+bBMYkygL1w
q30IKrDGwCbYFW36Zb09TVG9k2hf7Bw9jAk6D8w+KYp04afczWilQho9u2oPhTJD3uuPY2GGu97G
GpxikcodCdSndg86IkOVmIPYlLSbUe84eq3vYbx7stoQy17PJx9d7H/2MN4DGPC6untCRcvXhno3
Ju8gHZrlsGTRE+MPCzmLdUTXgt8Q47i3QGeVtUWgg27PbL+MLo1Cygp4ax+IiBmIokzIDA/usRnS
ymY9b7vFODP1PKw/OpyEFn/v+vulhJ8Se6DQzWTHq5ystCC9rjMAWQsyfdrvqD37m1cRYKarIw8D
ODgv1mPMPVw4Os7FIdnFrarHdTy6jlzI40TJPfXlaWF7ZCN3JOCOvkNv/ZhbsJfQAHpqqBBrIema
5e9h8t3tEJhM+6oZKhjD6rwZQfUxPNp2KXSE9fsfcnTnY2m/hp7R3UCfomF23IKJrvgMMI0RU2dV
B5UQxstLl6kFQXvry2M9iBu9olrhM7gD39Aeo1RvZXA0yRHYdLoJSOZ7b3YrLOjBa9bEP5B2t5u2
12M/G4E3McartZuXYoCgpSOdiMVYPU3UweI1NwN9QRhkQEfZYAYkZOlS5+b3ojTITurI8VgGurQo
LoGM6HlqHQ3PeYGjdmQquksyzJBeyU7NIR2CZc1upoSEaQgp3k7JMMsRnIcVmB27f7BK1MWZjJZ9
RbwVhWV7dse+eJElI189Jq0tGxe5Ez04ZKLvXcR+8GaS+0jAT+J5zoX9pWN4+vHGS6YmPQNh62qX
6XoOGDYeU97W3sLgP5KPAFCj4HHOf/awzzbl7E+PQ9A9x9H4lg9wYUvsW0hdkVSvi0Mdd6pKq75v
4FH5JqCLFHQbGT9MsdXPqpiSU2Ir50oYLZYRrWWrOcntkVTSXs9gsrTBctESKLyFcT/YfcrIIii5
qHo3Ga5iAGv8NDokLqz3xXp092wrtiFU9m1I96Zn7rW/jPvaxM/nsraoyevlMmMsbuyWvyRJYXvr
K5VG2/VyGACEO9NxzkGaP7bze1bEIRc0JqjRX25O5lyCuuc8nKuf6051NObXuKnfMu0iX9/OXpKN
WzwclPuNbHZe2MUnP8jffIN/JYeIuQm75DtXJHdjJattpcyLO5bNeQ6J2WaAFuyd2i5oYXhpYl29
htAc1wfVV9Xv2bexSetJmjVQM5UJygg7cmbUBzv4g4whiqh9GsLfqjK5J2IqlHkK38n1ue9mTtYs
JJzMsScCoCJdXYgCd6Sr10isaJ7cInzPgdxcbPm2zsbXd/j6Y9VgRLEuQB7zFqfal5L5HjBcb0e+
Xoz5RcOdpqk+Vz0dReMTWmJ1iCSNPn6MWKUfHXIsT9EMrA6lHi6hxDWJ3wjnLU5NVkt28ZVrrK5L
cLQcOe4FzIkDpJ79kqGAzMC5+XYp71VhfcbAiceSShHbi5bn6KcoScfy1Mc0fw3vOG1oJfVjL0Uf
bAKNNbMqtA4w1Fs9FoPatYOKF53W+yYIuXLraTc6GJWhKpGwlvL1UAStpUODYu+2nmlj4eEscmKd
So0nmbgH/ZSFDy3yrqPMcqwwFqF9wZsxdf6PaZwOBfSbBVZ94TOOXbvGtRVaB+N11ZM8N3Jotj55
HbH5y7MBfk1ItxDBGSO67yYC9vp9DkC09JLB3exyEabWUUeTD7sJTKYcnuWCoiijc6YRFUtYbVqy
SjfrwhC0/3LwHDRtgwyvpmd12JAUKZ3w7KnYpaDiUO9qUPk+CJjXuCWbhfWH9oH/iazyz9NMJLBE
O+vqM2QdW0uPl7xjszpuNflG3/hAALzA/pbwYOk5pBBuSXkuTxj7/h+2hYDwm0yMH2mFPR/mbbwl
2gfcY5ni0ByTU+4MkNDn/mBPD42PAnh9zo2WR5hZYwlNoX1uTKiA6zEuZzAUy7vry++yhM3qVhw3
639J3O6hSUHxx8oy4fHbR/tTzIqX5Ck2GymgNAxKAZNXUSZP7O/ApsqSWaMqHmkPp20pkUfoP23d
jqQyfHRsmN3r01B2xjFAHADGz7V2cVT96plA91JYp4opODBE/3UkE9Qucu/ouvLVB6KAOL/bLTbf
WaIHb2YenH2OkiSV40GUEM5x/W8GxFiH9dYIW/kzSFVy/P+ryJzfHN8yCHrbXG8SkKZyGYz6NZe/
u3xsNrUWMUzW/HtIZvs8ebzIA3P8WeGCw9Vd8IZh1bat+vrFmrL7HOjgKTEEH2ThhxQxo3JfwvbN
T1XTc1/p2j8vhgegb9Np0guKdazx0cVAz9h4Y3OfQTrudEUzwhLQCfSBhWZLi7rWyol0dho2TtI6
Fz0pRAylw2W49qKJGSBxG8WB+t741rd1/RN0iDMCjwz0TMHod0lhW4ChoYZOytN69mR5+NMruy+Z
baIPDkhkbu3h1/pI4tr4Hvhjua1HQsjbwXe2teqOHZo+Wrv4LiqnCy02bx5OjWMvxr2y8kPZ191n
J6TC9wb7babyp18TP9ZRMTLBHGsLLk12jIZHFdZEHLfrCeEM4kYmXX/hTFY74trO6+cDsS4pYlW2
q2RE5jt2b7iXFBpznyNJXvpjEkSva4mZaizMWoyS1tRdUaAw7PuaDbtZGPlJ6jKjS5GR1nF3IfLM
6kmvJs0HIvlnE0DJAWjvp3EIoIu148+1JfSD+iFKqfK8TkQX0C2oZzqfHTnoBY/pesRsYC9hdTPP
0ytqbhmh1UvtmD0XuHb3md8dWCm25yFq3mE+1lu7SahC/ALzCMvZVayalti+HJspEtDfdXmS1uAe
UeB1mhHjdskhXTA150h3P4SUcH7EsVjID6HWuMYwC85An6Zt1stzS4inRvMdRURiatLBYMRvWSPI
Gkh2t7uHtJA/OsGIzhmN3ZSm3XkA7Rgbfr71W8s5RM34EkRxR9uPRmLy7+YSgUHXKi6ZGb3YVq3O
Uxu+pQNjNc+tjzxy41VWvw2X34BB5ugjor6m9jGz0Z7XTDYbXlcnl888JMgjPCvFjRSMqLgqzbvg
D7ZKOqI4ncTOQkC3cxSvvLUGGFLyDECZwVgY4jcCu9gBimE5VBlJbakzMtxRZr3NnOx9fUaWPLXR
PFpva6FUG8OPNHPUWaiTDamCV6buSYgsO0EBevnoVLyOVFOjfwpHzpFIV/3eXN5Xo3oYB/pDOyFH
kU3Bs9vDQ1/EtwKXydEQpXWLj6FEVontU+FKtfItAbJuiQ7OJxNBGi35EcZNxqiWHc9wYcT2wZ1Z
84jNvoxAhHIL7aXDC8hSiyBgYTKIkgZP3wyUD7MB+bMQ9VOnPMG+ua13U2FnV6/nQrf5K/h1yqkG
OZaRSGywOqy6Z8Zli56zh5jQbUMCFOAZqFrreUuGgnGLPXXKh3Y65xx+Eknl4/o1K7unmm39H8CL
9D2mM3rahQqVH2+/OAoGKE+PrMsXVvAxM36gL07kE9Kj8ksxuq8wFerPUoT9riwIoVqgWs5q0nha
QFcN5NzD2r7U9szl5NjetWSLI9MvIt2Tg1R3UQNgdUA6y9z8qGJh7HwJbGsg2CaQgBCVIErGa7Gm
VC2vDLrFUWsWlggXmAWKaROJyoIOmJGQ4k64M5Ml3AhmPp+8Nr2gjE+eM/Kpitoc7vzZRS3JyVSo
tDlmBBs+QMb65qmMGWFpuHdewH8vs+QxWCyimCCZErpqd7eC8iEWRLHJ5Sew1mMlIsINuCMOZk5m
O/euvTeCjOTWerq0aN4iVSiyyWxYinN86ufFouVNf/lNkG8zs2AvCa7wmCzVLTPpy/vzDFNrBx8p
PRp589gQeQ/xyTqMuD83jsBCjG823MdqfhCV1x1G8sNlkX8ftazYynr3HLKXm+f5NbeINvLQq16w
uHKM3zlWmx9GMXqnKgrpBEruZ8zVzNQqOT4Yndpj+Fg2bjvKKxdY7Xo8ONiZvL2zGMW1ZIowOeSc
EgwMSQdKBh0/yeoW7ysr4SYmRByCbdU/jW7LtK9tR64GTG8rr8g4BPyEumk8B3PYfqrbFFWkD9I/
WsTJo++ag8L7zAKhzD8XYd6/Lw0EzvXFaGt4zxxUh5AkTbc3TPQLw3TsHeRXlsFcnpHnyTAasKV1
9XX1DKE22A9zUjL6Nsg5mxhDuejIj2Ymb2BA3iO2u08gWeFvlu1bYD15BaEM9gLeMI765UWzVVB2
3zBBL3fgBcq3vkE0FXjGtchNgIHDAi6gusYLHkbRtum56AvvhbdvAndzwnyugm+whZMnJTgK2NIL
YB99+jhaWE0RFxfmEp/chMMYeBlh8Qx52K+o6FqFzo/KXvJDrKrsqkxWIomC5jtO9ysyMAfv2EHp
QAjGdNCfkqNoE4OIgh5NjsNfv/TF4yzJkQQecItVR7wDlvDN4pTqWDO5BZqp4y3suTmRoE2NvJBo
I/ISB3/SI/FKnqXN1lPl4102mIgczaJ/HpELBdnZMZOUpIow25k+y3FOfRB6wDJmaZzsqidsDfz+
RvsGdpZyDdh8UMXdPJtOpuzL85SXRzcYO2T9o8lywt2GAn1GOkn/Vjt1BLHenl9mb/LR0A8Baq7+
xLSiO/RWLS6e7L8EwCxeyy4gxKnxMJprZH4cLPNV+f6NeFvnAeNv+LDU0a1XlMswcC3gLawgR5Xc
oD6IR0A5BPuEt7mW4U2NmbEto9Rk4eZbR5lTx+khOULunPyOBEKQ0+bBZf2HLyHTt5k6FdDrL41r
JzsvZ8eVTll6Ncwl36oMCzzfQXRdMpBCyGWLoy1zDpMOUmzDNHG9WItDYEwRY1TNm648O0Yw3qo6
eSZigpRw7odDJYvyJS9w/pCZrYgeptyEaLucffDSjyLjgW5zQjJpWJ+ixY2u672j3OZra09o1mKQ
qG1v/uxCA+2uyY6c/aJ/KAOL5KbYG+9FnxF9N4CiW/UmsAeAEHMPDK5tPIrOkDCyw+U+yxJE7VH0
UmbCfK/Z14Q5qpMsKq37pU0ex8aPQdSIK7s7rZ3goyfuAJx46L2TSBdf3xrnLs26R4ZHrz0xVaxg
MvvZ0enO9rcFpcDDKmcb2jo9NW0Niy4Kok85ovZtVr5kSOhfOtekMxktTLyEqwJnpFSCAwEGyBfJ
taBDYUoHG9kU9tuUSW8fNxO0Mbjk9QTWUEb1QcZNsc3RQD4wdd5qd9SFuTi8RorywY4OIi1rwt+M
6G4KTALoI5IdvNZ4VGZ6GOr2BzNiBzW7BQciSO98abyQsPAryTJ5N6vKf7LcnhHicBeoaLkrK5Uy
6WnGvTegIFgEz0Pjmtegyu0L4wDvIOn3HuOq2oxdVNwqtge39X8BlWSkizcfoJtWPKAuZapHtCAx
e511R9qudWeXrwOikGvm+eVNtQ4SL9CdPPzN4pIyHS8ABSzObvqBGy31ge0uS1MfomrICONqNC3N
AOqOk2qpxTPCCuJiBIXIhK534/Nc9zra8IfH5ux+yI3+XMX2mxxa92ahCTgkuDrDePhWm0v2UKjA
Rp1cAij2rODeCskgd9sm2AZDFO0c03N5BIPpNpytUXTPlAH981Lnu8DYm0sxvEwTehaDpDmEFT6b
OMSwnSyDOywk4HyFyIEN1OPeTUd5GI1Ya7kmqCxepI40GPkDdzV2B2hggFirU8kc+J6leHTvqKrB
/Senc7MAWPCb4tGaeg028POra7A5VZLYICdIkL0u8jNUrO8lNIvNiMKcbeVAdxdhktQO1XHC3ZeO
3JymdddMGrGRTPl9T6iAymnyWwW7DmEknWGMfnutpsa4BmQxXPGqgGLeZDWpzzDc23NpMQlNfbht
kz+x/qcixqODqsr36Cx0xOCt0mpyX1EOr9WppRs8FoGvzZh5dy4B1EvI1AzxkYFM3Pw+ZbVDNsgp
NfJ92pj2c+KDo6hSMezJ/cPVOVQ36Q3TPYlfjwGdTDdY2U/ezMwk9maLUKXR2sd1YlfX8zcgI+JG
RJr4WO0MHPDbNnzQGSKkwTB50DqqQ94bIXGt9RfXrVwwlykbOhpUOUfn3i4rCC67BELTpu1KccFC
vC370LqB0tLWyYySvSPvyjDPvA4a+jemB2tvO5vatsDsBNtK886aCl9YVp5VigTLWBCCWlCJIFme
hgm5WhVP8ZnRLylDDJ4Ww3/tJlSkdmh2p7yeHyUjnm0lHp2nqLeMh8H+5YkXR75lUgwPWT9RVJkk
JrhR9ApAdm+rkWhZp7wkBds8mjp2wzWjrX52Bfo0H8mgMj4jp2yIogUj5hJyykIleYgFy6UVx27w
sxWeBMo6c9vi5rRoDXoLY9hQbnp/wo3FEXwu81ekBEeBGc+Z7OoOANOevmM62uZ4N8E1sqi1nhrT
hHRSFNFeKvCNoYzBH7k6ayp4cMKuPjtd/tBAdD2apvqVk7lMjeGiSGcPw9aPvBHTuk6osjbtnETb
pIYpwIjwvYSyD+YoZzCSpNOROHbgz0N6W//hGbwHrYm+QeWs2VD7HQYDLWlruSVBhtgeW8IXY98x
rzipqENr7xdrrf4yMH4xWryDE+6ffdCjQo46r770g/VJWEX8aFc16tAJFfowAd0qq3khimZ2N7Ex
Go8GpTMZtH1JrFDYVKf/2KWbf5coCJzBmE+t0HV4mLQu5y+rdNJH60mYHd9MRkYcSXjUd6yh2PyI
hhG1IZ331eqDfwB8qeN+oyrB31Jkz+sItPNdzrCq/8pksN+mRrWr62K+i2b24aUCjVs4bP4IytlM
+jzJHaTa/AVfihjGlN/RqMHZXQBfMNXJpf8ZvFp2j+tntz7evNCZYnnt7wG/yfZD5x+3z2Uxfy4y
fUfrqbxKS47ImUMiJBIMr/lzSS51XbFw8zsk82UDfk/rPxtm77J5k2VZHr11rqh1wLZBR+G6ny3P
eVuHrhWVycY15Svgt1+LFTtEm45E2DaIVT2jR1Ki1fhu2oABLpebcAp5wPMGLyDvbi7hUAcpGE6U
VkN1Wi1vxa9Vfz5FmXF0YMoJJ31spB2wGhnFLWDNJ52WwpLpII555xBb9Ze0ZjqiN9K8P8FB92jh
c8MQl0zU7+2cPxPRUj4ItMU7YHPfGhxsnDxkvunpR0OiVEXbfCC07otTEVf4H/eM/3f5Ba9G00U5
ZoX/oHXLAMBEJppYkDxMAa0RSGhcDvtKoYWdPfMcRfK+5Vc9drlzF0hZkw8WPRspqZSVtwTnOMrE
xi1GtESKhDWpFKI9+hPqwerVanHTOJXbPjtJiiCuyAH469lD1Cr3sEz1y/r28TPzWyHUl2qiwkld
U5wsi1wikUAWlQgbSD1ozB0U8d9tBMMXTV1/qSzw6CqOmCHnUm2JLxNYINJTVAzdgzG8U+KiHV3o
CnwhF6bUjnHMZQVSIbG+tIDPLwyabgX7uU1cM+SvW7ahkJ+K8zqoXa0RNH628u03dOmqs75aILd2
622MA5Ueo/IewbSesVngVAhq5+lLkdxhcwFu44irU3ukZDZudywM7NEMaj8lokD3gcdmbls9aE/4
aeEl75BrDdAZ8pGCIAmQZSkCaBzLGY6prb60GEM2tAPj3sfPhhuZCFU3pmCcXDLEC/chqAg3Ktvi
gkYaDI/mVUR0DgeIOZCQ3CkJiXNFGdIJ+xfxR+/r/wnb5d2R7q/1ya+y6HUN9NCyRTSOnBUGONC1
aI30c4smG31V+7GYi3PGdf4Adxpa3d7z5RevCR9J4kpOI+EJ1hS8UcOBdlpqYoGdmaVk0iLooJf0
2f5U9eBsO0oxgM3amld9IYaEPY++LwTX8pJLaycc0GUMj18SPfxuIkJrxjL5rDLreZyJQIYT9SPO
8Fut8hsV1O8s4A6M5i7re9IwkFySaUFRPd3nXvU6OkQDagmzXbnGKXC7n54xuf9xAjt/0676viNs
3KFoH82AFM//PYD9xO+TxE0WMKXtxXLS6UCqsc/uCDprHeDaEsCZHSuqaJviFzsgiESvIVlPRKci
M9ujdNzDenm4avtStT9JeEFgTUcFTQn9vxmfR3JAUZkhu2FHs/oKqF2ZG5MfoDyXP8xdXlcJxL+f
FCsn83/0bz6Lc0c4DnBmjos/RZ1NwtIudeJxmwYKdFECtozUgKc0z35GtjGcTOfruvdZV2LrKHEt
7VJGjMTjqFtK+BFeER/7iPXDQcydBe1vyNPfpyAQxEiwJYi9B9uSgLv10qCuvxWwuuVitexGUP8V
LTVqG5Kgw1a6/g+5of03cyQ/HsBKx0EK7fiwCf/30kmWdlbSweTq6vlT3vhyZ7djusunJT66tVI8
ePm07b3jOoxc1w7reycoWw6euI3PuR64wvTXXKkR8+1x9T71AZYNRMzbYkl+/Psl+btEks/sBnjQ
cAzgTQ7+kEh2ZRlS/yD9SwzvlEcLyUfyFd+GuyU9uj3VS4R3g3X17DByN9Ih3I/uLK+FMVCxJMyy
lPGftkqt7f3jNnHwefoayoC0/E9NeWMXwH55925NsyRq2bwXNTtpYU2PEGHDfYG34NRGNjbYealP
talHFU70asTUKdnSXv/jKwKn8A8fyLdtmBZWyL37J//VCuCwZqyqtLrRxl/Te/uC0+BigLfl8QFJ
5vUp2UUdYaBg4naIo+CNamPMKvdLkMnh4FXhIfZQoIwJzWpLWsJ6GzCbuSss1BFd8C6tCqQOZrWd
hxwH3E6yz0bgE1bj9ggG8v9j77y261bOLvtE8EAopNudMzeTKPIGQyKPkDMK6a36GfrFehbo4bb9
/90efd8Xh5bowyNqc6PqC2vNZR2bUSO2FA2eFfwOdVomGROW0IxMKVU4MI4j/UGvS+BpxV9kqDAb
VUci/wSnZazsAlRllNXulyIuKQs49Rj1p65+qKw6eBhJOmwtdtmFRm8X0AKtjCgXq6kfPLLrQqAp
2H3bMv2V2pF+JqEGp41ZaC+T776y4sM0Ngf9YcH6FtHwXuZDd1r2DdLM9a3BrBxeDEdPYsOqs5/A
C8nXsQ6/yIQt2Asl5dnh0mJE4p6W1w6TfrGSvVEhfajEqf3LDzNgsdbQ/zRl+4NZOHdV9lx7DQyl
yLnSov8ZKcYb4XbnkggxynJGFroPV7thG58TOH0Z8764EDJ6xJKmkaAH8Bz8YXgXdNlljQi4lGwi
VScGzGNlF2Bki6ahTChDez+VCGKodD5F+9l4fnZtQiUf1An183DoAYvoCFU2NTTpnWDVozPXGsy9
HStIiOPTx06IrCk+H/IGHYrRR7fGmcjh0kgy7iOkXGRuAJAW/qYm2+W0LEPnotG2NpTquqNFxRAN
QnH63jXrjYU5xDtSpq8jYOKjSQ4GOHaVn50MWyU1Z16+YAJM5mEDu+WTgw9iiYrgT2YmMZusRO34
CtuO3l8JoEdlk5NJ3387k3BsHJEGctfk2ktv5e9RSwm/6C0WafVAwAeDt/I6dIQQlzHzSzZtI/0U
E0ftIsyeY7Bjn+ybF6sFuRmu0B0IqjyWogXr01UvvqUsSgK2aMGkDtaQRPgSd6K1Ifujfau5MCRK
0LWt+d3Z/JHmtfEth4Oy+HdX39IeL/U9w0N/3xTaFdz8Z2NgqyNled/4SInariQFMjYf+znqSSio
fciCvJOnEC0PeiOV3g3Pm82JNvsCat5w4jwiByIyL57Z71PfDnaLkAK7M38bkpGbZp7voX7yIfLu
2Y2+26XjYO2UBAMSUzv2+mc9YM7MzDtep+RmV/U9lFI/GRGWqliD5s4ycF1rBkP8eb7OoND3xejY
26mxXmqzJFZehHerKS9Ni6Kn6lJzh+1S7GRTHwa7HtcOJuYj/fKhl7BswtAqDn2A4xTlySLijU2A
inWIJDcznR0xPu+J8IHToITZ1xpZ0bOUP6KKWY8lgs/cusl6mveELtc7AoPJHPEzbS0bJkZuMx1b
NVw0sR2yQtWYLoxE4URPlluyEQjGPTu3+Jxo4atilDViOBKayqk3yE+SrfKznIurkPGxHDQi/rIr
pf1e1GIkd0nIbT6Hzyy9h6P66U+g4B2rto4GLgib+D61QbBM682ao+ihZD8VVqrRwJ7PAi6an2uD
OtjCaOW1hSCEXeCYdFFpeyJ4a1A/MtKAEAlrJC4DltoBphoXDc2qN7R9hkUXiGtxzswwfOwtqz7l
2BcFmAUC/jBFG9NwITfnhz5j3TSCLeNzIFoVQhCRG8zX5e+lnlo8aL0SNy0QesowNhHKKbcc3l01
/O6lxSiFRfqyu6mr+q95rj6sXPFpiyI8JlV8Wcq4OrA/da11EOHb3v5QzEhK2UP8WorUmkkj00h7
M6WiPA04XuLcXxnlfJoMvfr20IHERKWTp0SdKU/k6PGsxIb3AhaPSVPFWokYVT2XGu5onZwwdsz1
uNdr1LSyl0cRdsdIKfVyLyOrtO4xmvbjzRzRefThq+zwq0hLkjnJz2ENdnmbwmPdJ+qW+oe0arkC
vMF9TAY2l71gFyd5GnzgP0uH8HdBinFoNCSKrTqVEA5YA3QxB0XhUistTZXs2Gbp5KCuPJ/JQIKU
e5moLYUis+b9jJxmGxUtP8/6Ly0ndalXbs9c9RmJ6UAh4wQ8ktHxEdT6uDGc+ib9xCAMiCbK48lK
HJMhmtrQy2q8KFF9naREiSRfkrhUALMRCRzhNZ+89tRB5YCM3x8i1CsD1dFeM4k1Je7lHCikS+gj
9Yadtur8ZpN0iHqXseciro4jFvZg9tl9g1NLevm+jC9qf7o6eG42i9k+HOVzalL+RSGtWKvs5Qsq
IYEF+9CT5LDWLaxa2QxHI4k1fo7q5Vp2FRoicrTFLHC8+biUAYROpidHlO4VTOOqyGT8YCCKK9QA
RHEZuWdVDQHy7NtzbxIkMdNYU7cW7zmBJEdyUSZI7TxLilyjJaVYxyW7iNmLv2YpnG03Vw5gJU8c
miL5Pempv0ZgeZ7JtHxKveSg8ZRz5AMXYdvns6MbupY8sNw6Yzr393rR33XNis9ZQkZrbKFH1Hso
QUFmrHGikaY5BkAX3Gy/qFdEFmDNEMmxGwzM/B1rPSkIO28R2VnYZFix/FFKMyYf806SnFaJMNgM
kpTXRcitxKCkryKsmsO/OocBqvuSkj68Zx7wlaeh5MVgcVUznULOFLVMKuUrqAx97N2tnCNk9yiE
EiIM8hyDlD9O9bmwPpt6zO/i0X+edc241Mr6yaryxUgCyAVqRLVcnFlNfIlFYMV5ipN91QLiZSZ2
rpQktETfvsm9/M2qzRyfVHXKvQebWfXV9sYHipLhZBjChFLk5HtjakIA/Qlrtg6xHzrHlVEl2aky
jVvBbAyCdXtQBcdmEc4FXvbWVkbBHe+gyJi7Q13EclUxvyp1q37Uh5IwleKo/lGjVZpmywPC3/5O
+acmw+yuB8Ut41pr5tBEH8nZAIbgnShA8tiUsiphfAGG5JAPIDbG4Ygq29+PE4KThIXpqgmK4LSI
U0j4eBgKb+bF3MYuZySSjb+KarosI7KuZJYckRy5cUWZHIcweRlG6N8IQF/6llJqqMAlTeJL5oa5
Z3KRr2vDU8PmLYLX8TZViJ4AVp0dU2eGw0zwCL+KjCUMGosjfRnTIZBxmP67u0XK1Q4amG4A4rfQ
jk89eSrL10neeSfUUdYR0Ns1DjwThnJwWMrKKCT1p3PRs8wZc/8sgkXAOBrgo67hV8l5phBXEG5W
Yd12XUynpUgeCUyhcqiBsEOI3CVVFF99mso9UWe/QpDXLC2gDfd25u1SO+F2d1FkLkIvB48DA3Dk
M4EGbvobtpzn8+Hb6bCoZZc2WhDflcHKp9QBNacTKhVNUXmzwnqbj+RaYQ/nLi8TyrIu2i+yr1Ex
7yTvWcvbcAixulHSkXBEkg23oNT+ToFM+2rbj4b2rd33KyCic1Dv42Bil8N1Dno62i5Hsgnu62Ps
ysNyl2Fq2RMShAIMQQ8Iu36VCLY4C9Nj8tjLWa1GuC02zfxY1hSqXR1aG9J2+m+EQoEkM47G9ts/
0ElOEeLursvTzJHGtrZkCTZzDbHqVcPPsiGpVJWbA3yRbZ9R0rmtc5y9xF4LW9stPvImKuy1Lkmk
HZ0PLIHhmjdvt8d0dV3+/7aja5nJBUQXiGuLJZsaVYd79P/FpidjtoINd1KBkgQRW/tFMRuL4jGC
SXVHCdrZfgdzoIhXqS0+2shsTth6qQToA7NErF0iSG9LLYU8CQD6ykpJd2M8tur41q8hESujZEUm
Jssm/tMdzfWAG1eWpG4ULTFz2LyClSOyHFxWXtInlDuU79GPxGd50ncU21EW7AMRXJfnapk/9mQB
oW/lawqVlQHRMDyYqshWZdlyXSyzrhHLBm1be4D4p1AlDXoS7ZiN0j/oRJUsb8hxwmDT5/54cRud
WA4CTZwhxFpQszXLRf0LZkZ80iK2qOyQH1NwnKMMOVdj44uYCPtu2kisSrd9W5LNSKbkh+NnX12K
yCEQ5+X2D8UwbQpZP8W9Iy/NrLG6VVry5TuouS72UKlnCF+0aswEHc+/18K9LKwoIyekW/jBta/D
p0Uq6E32W5PZ0ypSak4UlXBYQdpZ1mkBdI2MLk/gTJ4HPBXHuBpvJM/4qDmiX0ncHRJ92jftqN/I
uvwGYMyFQ2hfm2SHhCT15Z2/zKQEA5OWlMuITTo/6+QZjFt2To1xhx0zXzvSemT5+9YGZkR9il40
9Kd6GxgZLWJcPC1WI0fZnmKb5Kxat2kRiJ9dWTMRB1YKSAW4O2rTqlDeAK8+MZEg7XJbcCvueqxx
u4ZpTWfW4w11x8voxOFZ2jT0Y9kfDa2SO5LOxuNCa0hFAIMrjV4XE8NIJMQ+6Fx37YiGYKF58MkM
RxRIwI61Y/A8rKLGZhCidopMNMrD7JOzZrclzUA08B3Y2VqrGDC3JMp3BKIhrS1VboDaF8p4XuVc
PaKCweBDlfkW70dmiGh0YKBeaIhgcDb97mFhHppe35PqVF9qWpiUdRAMCux0Fjxkwy0YuEiF5I36
rz6EzqGQFsu5oofiWuiCDMhMoxvlAW+FtDbMBs5TAOwDgMObVkZEf0/TdWGbLDVm4dF1x3as3EQs
Vt35nilQk4xZMcH9fZlEn1H7B+cF9EGCEtaN8ket2Chyks+x7Met1xPWkWsV47zY+qLle80bXqPO
4Ci3gQRvBrJ6r/R3BkCH+qkKWhrVwfw+BpxRhX5Set6IwiD8IeGaTb3c2RsVD/qjqvv2UUjCVN5l
5VnGrAYcHm5UBRwDCWKa0R0eMuSn61Y3HHByoTg4gZoiK2eLgcKKUJd72nMfxSmNusneIlawf/DL
7FTa8cVPTGtf0AdJaTffKvhOWtkuUk95IWnBh9Py6Cyz9SKpUU7Fn2VA8ziVyRnHYXmjvfoPyNb/
boBsgXxx2DSZOnyFf6NPZlkj/bHTuQ2LdovJn7Ik+jTUmiYF73gCg6+wNsvlv2D1WP+qix/PB5+/
WzGBK4oilQMULpIfmquFB6zrB/R5OvlFqwiXlPke59yNetg72wg+KiP/jB5rTknpNgPWIXZzz6Y8
vQj9PzqZF3zev08+QSoCRvIM0rX+/e8nuswxBtsc4W65P3EiYlDJ5qM+eC+JQdcGzNTcGTrjWG+G
3Wzp6YxCThBxiGQi8VmyQBsgnM9pWL6l4qR51D1uo+FxT9LjKNrdiJjxsUVZjT8YBG0TZTuiqp3O
PTk96koSyI5TBOewjsPv1GzPGR9zLij1Z0DRyb2L3pxj20S1woxoo5qdkMbArPMnZo/GscuLM5cm
EdGempLS8egoKDYydTTg2s5tFhKRDL5yWykTdLLOj+Y9I0f9Jqek2GqanqwReK6yvJX7uhdUVqGs
z2lhHWA9YRAqOdxLcFxQLQnqg5dyKUbkFgzwuIMcmT6OrUZyr7tajK49TMFT3Tov2uQfTCwYBz+s
y3VrSX+19OgeAlg7QKvsyw9LMQ3TiJdfNJOx0vs2uIzAQOMHfMW5PzwNmGkRsjabysd2EKblxYyG
dGupasei7KlMM19NkHFWfYPAjy1Nj4U37lmbTddoiB0koaV9wzGKtgrd1UF69m982jgAVL2aJRXO
ddBSBnKldeF2yWYyiFohOoRbT+xNqyoRQxbBrgezuk84K12Sobd6T8EdioCtAcH15WB9DwZjhYvs
JggMBLXX5fgTGU/6H5a/5n9BhiiKrsNKh70Qbz/v355ISE8mYb6h8Q38YfScM2Kbo+2okTTfiCDa
Gc2IIJRvJVUg+khJ8Je/rYGIqlWj0xI970onQrMk6/lCGt4+I0WI1koPVl3if2W0ChtgPfX2/z7Y
twy13PjXx81jy0C7oKAHQE/+jRvA/U/Chgk8bUGrRa4kBH3qqan96dZiKMsI+n7OBdWNJAcUbQfz
U7rp3VyiAIXPxnsfgBZvNO3cNF24zsbwS5szaGA2RmOPTRs2RhyKGWAn8PHuLjTrpyBJ3EPkHpf9
gNeC5CYDyMHBAGLKEuOKrTSP0nyKK3QgdQwPTa8w3317F5zsQ5vpbukekBY7+kOneGEI/1TZha87
I1WOAu0w1XF5EeLD1Kq7F+Y/zYH0TbMOXxNCZElSYWo/sQ+THSdBRjG04b2+TyvfWFctCD3COuI/
DoUqzkHjGQPtVbHdah8zbcEPaibjarF2Fo4AQBQSZalShwaQRmJyMkbkP0qH5e3UDjg/nL9YsDLB
nX5huC2YlwGnTt+SeqDtOS7Gt2UoEsKmLFN042oKvesqP0Ig/ugQvb0seRM1u7Kqt4wneWs3hYsT
nrxCqiBF1mNairdU8armAhcYMtfvFmGs0xNTPvxWavWWdKjHBxwSSugRxgYC/qTJV0NnUY0ofOsy
gqyUCkzRHVuf44dEZGYHVVGt5k77sgbLPZdW5G7C6K8ydN+TMDj2GRohCsTxNtM2GBinv4frqQlg
dkJ/K+zmLUqhgy51ta0kYm7NqCpNmaEqosKAXnclqvhp2aAnpsJ8lPraGFx3BakCYQSphlRe5NQu
L/xUvDKcik+Z5yEviOMt24sIZZA1nTtywyqGUzsrch4l+PvD0sC21s40yRtdvryogmKHWryJ+vEe
cQHqIFsDnd2FksGkeYKyIFN7IvPDS4Zmj7aD67aMTstX127NxKnpX6LqVHT8F2DsrqZOd45+gU4M
p8mMy2DPCorBShTkhBkIWpk4NugPIP4TNwqxBaqkOxxRB3PzKqpG1WDXYn37aLFUAR2SPYUz460l
vQIohbV2rBykQYW3pr0YburveICuS2JFwqyH8mMG59n0SgHqfAcAJEoc4Br4N74fQ4QJYYdaca48
qis0AeRtp+gSxk3tgyVZnLpNZ0WwAIP3cGarju4YVZ/u4ngLGpyBjRHd6lkS+OC/QAv5O8g+UDC2
sbO1tQhVwqcaKzkiOpOy3O+0okeJzTAAmcV3o7q8CZYRpw42dlNlMlwtuy6dAXcpYiXwVP/BgKmN
HZJsoCZmQg/QWwXdLeg4SgOHPLdU8+9jGENtcIf+0Fr5U00c+9NcBK96SGvYZthOWie4hh36MnY5
+PD78kwK+W9tnBBeei7Gw2RioO9hP1/3TIXu5OZxcdW69uL27VfUjOm5xUuyzBN8HVethEZzi8L2
Pfan+Ltqr2LnqI+G+VTYxSuszwhQUe1vHKX1bCwct3bHuzfKGqR+PbPOUMdY2KItnHOHXN+k7DZu
Df8477trWETHcmzsZ/yuuypRw8dKoDtme/ifuDELFuZfj3/f0i1f2LYlbJUkyPXwT1q3uTIHmLy8
XztgKrhdGd+mkzBuhp7Xmx5EBH2F3+5IrTQuVTJ/RNg+XhwGbXDehtNQ01SFMYMrm1s/xI72YkDr
1FrgjnOeG/Q3iX5OLfHpauOW/r08tSireUqRCRfiADkKxkRK8+CLONjYmGs23oCTQCNL46A5EgVj
Yb9q2kcYx/aGYYKLwCxKdgVjln3lhmjh81tPBsMDOZTGKp3dU1fStbiTZxziFCCMmnilkRAQSYjJ
rUIptknOFkZNRpb/Uyj9r8qbPlUyfxoGRLuRet9b1ms1aNm3gwzX6CnTmH62kZYonmW2H5LyTcy0
acuMwM3xMmlEq7PJWxux87HAU5AVFJtAwJOyn9g2z9tFp0JmZbBtUBK6ZTjtl/NkULCNZYgvzXRN
MvJDSyu8TmIVZzOyJWhdUs4o72uwlJhh2rU1kZC9jFkIBCS52M82OQKuYI5v5NrJ7/PdKtr8bAfE
tJmlfPWTqj+7wac0XuuUyyO2ewt93aqHCIGGCdLuQ6GKOqFUxotWpARUWJmMXTomdU1LInrY12uj
qTBLaeGOPJOlgFzYilDW5XkS0eOyflw2qFrVD1tTS4/Q1n5XeFUJwyLhECIlm64gu9oTU33Jtvxb
gDPJtF2b7WJq7tANs58MbTzNSHKKNCciWjQ8e0qvs4zowgG/rieHo8lRfwucal6VUZDtG73czZF9
Z//L6DFm8MtgH3FJPJAoMuGqRQHHKNayLrVuDStXeZDbsf8amxgtR2h8W1Bnc3TW1twofXTENxMz
jgjS+otqh00E+fIoP2UJFGk3D6N1CEzyTfO6AHpcOellqdL+f+TWf4jcMhXl6v+cubVtq1//83/8
+ufEreUrviO3xN8sU+l5PNMk4EoXZGT9PXNLM7y/GS4CXyW/ImoGQsE/QreE9TciunQw4UL9D0lJ
/wjdMt2/OSg8keSgrNVR5zj/L6FbgoiAfym9bYf8CBwkAukRuhqPyuRfz95q0mFwZ/2fuC76nWFG
wT5mfb3ulYuq8H/JIRyeCWGfGJu+YvKHAd48YgizkavAl6lICUCTJ2ayUOP8k0uOZGyZF+jSjXG9
TLkjzkVoWcnOl4OF2+bZAmd/qvUrTSLR3jHQK9yd7tXG2PhqGEReZpr1JjUDH7lFWE7q4LHlna//
Milr22Yo3jNmUSQLBBz2tbVtlI1GGDaT8ETlPzcIVg2JW6GvXcr1UaQvkyZgR4jPsamnOypv4yEs
b5Jd+b3v8h8pkYanbp79hzrUWUtlFbKOBMVHVhdPDc39ZcqAIeVVk148/eSVXUgd6Kb3ufEQIYNK
2HzDSCThGqdOvpMinT72hKlcg9HGNluGwRfsIP/BMUoSJ+PhU5fUXG2LSoWutDvnDJup/dDqdj62
tcIdOhoB9sZaabDTTPpkz8VJ6aW+3ivKryCq5HH5lquEwoDy4KB1nodwL6+OEk3CjaCDEot0/FDN
2nSLmFwd/Imwh3iSPnHCYwmBrKIcZCignXJ/0k7Lryr129EUyBqttgtWReMlxNxqJo5oTd9WXjHd
nGqabp3lTTe9c+zzCGhDtJqJfVfe085Bqh9PP4c5zoglna29HAr9icm21eU6uJN5su5h4MN4iiWJ
XrImvtKS0XOOD/ua2/6dXbKxb2XFe0oYYXPQlF9s+dAl+M2mQODffdSLmW49TsUblXG3L9uJkBrG
M1pOxiVZLvu4sn8O8bsINubU5J+dMVLZL98mquxL7QlkqrpTXnSoVztq73jLHcXl4NMQMDpoH80Y
JwniFDwDOf0B/iaP4QY/RaBI3sP338bz8+iYGW1x7xp33Do1QcBOC1di5QbBwa+lprR8wXn5UCW4
3L6/BdYX8GwSTZyScQo3U93Lp0EcC6cktkgZ7WKt2qFuNX4rqFtph91DNIprmgjtFAhHP6Q2ib+0
/Jjj1QcX64opM4A4nqgNIi2T6cTbKdmYKGRWZTEYd7u+ZlOEuqd1sfqM52CALe/UQ7TP29YChgmS
ArDEpygQcDKYZlwUnYlCLu6+ayBrwx/JC46JcOtFLX9B48vWCdkNLZmvQQzI0/crohWSaAG/eZxL
+uyGxEski+k7TnXvx7IeUWgFuHIe+SrMUDWRGAdvYAOiGaW2EYETXotSYsiKjVcs5DinIwT+53by
ScjtE5BWZhNvdHvWn4dhADkGylf9xlef7nUj3mg50wuiEbzaN16M0n6RBj13abbRnaO6evekwyKs
KB+9OPsDWYbaQ/3OTr10qyXpQLyn+qt6WfgDe077sHzwK/eO2ubZsFz9VIBCeUSc/uUnmot1ReAN
Ymv6mFUwXOaNlmrWAcFogaQ8wd/SpzkETj+BDk1xtPybUEdtVCAAys20BmQTOMC1xXpy3Q7M9Z+I
MkvF20a3qO6Hj2mYybZ2jOCJROp050BauAxG9caPKIOtLgMWIlX5m6PFJrwwi0qbOr5oNqWjiq6m
sF61zv2KErPextVUrg0lhJdZ8IULEVq3Go24oj6bmvBvcW2UZ0yp9jb37eFNdsMtGKK7ExvldTRG
+zkNhz9TEmJhM/v+jJOb5GZjdh8AWuI6knAUzbDajnjOIAcMgP+WV7Pr/fjScj+sCeGOACYCXVZb
OXdobrxq85mD8ofGbAE+q0Ne62icmhZGa4DUluVa4zyXQfZzTNN0uyRBTIWnXR1JDbTSKy+HWOaw
8YHporiMfTZMP+XM2jaOEx9ZDbblucJ1Oxf6uerC5pSl3R9dPeSN7XHeCYWSGsiSPIiRKcGQ53dZ
R8VLnIT2CqFSPpnxfpJTTFkKNcDvoZkZFq4tExccabtQ0dUH0wk8dN1vhY78wbkRYjNEa8sOklNJ
kcsBchRZ1T4k/txiIuVMdUu72UlHjte0Yuxdpzaz03AsCe8hsh43BwvGNnSe86Z6tfOuP1VjZqxc
4MDr5bsPO9qUGr8XUz/lc81Y2RzdcX4sPEhZXonX0iua6Nr5wGXhYD0sbz6v2M4lR7IRIiWQ8i2s
zeokiJ9dzxjhL8XctDzWQCR81M9ozTrcr/oZSLPFycjRuErLMv9IsuKKhkX8kV0Dk/MTeVbPuDz2
NlXrTrvFg5Ei/kQLO2q7eqhoZbyGv5BH+mMSN/eOsSwClGr6ibv0JYhntuyZHNR8FsKeAXnc4uEV
Lt5lJZp4sKHiHDUjfB+rx1KHF2qpn+uIuWVlBw6JJ1jVwPeM42MiSHlZVh+T2n+gLc0uE1Ssbu6s
HyOUL6Oa65+66M+Vi2nf0sbklFaucU4VFsgb02QTzvX0PERsFn3mc8hDpuaLWYmu9EWRmZv7NrXt
G53lqUWY4VrRG5ql5JyTKABWIPAgyLQ96aNVsHEH3zqUc1EcAiev30fZmxeGiJ8ltvNf//KLUIW1
u53Z7KHZMbQBpW825JcSdo3GWp3zkfrALnq8EIINBHMyN04UOPvEitjFjgnmv9EcfkXOhyxLMCul
8xMKJ6WQ2VpPZsK/SZwZvngsO5vCJUOYwjWigBst3uZN/W77/EmKO6tbbMbrOLFejazBH+NMx0kD
DGzqXvK0fFCfSiavPmpV80jkKdar0PnpScWGw8tqxf2LzPv+pfEcbszAvwUB2UtN5jKs0pMzhrvu
maVKh9TZYloYg7xwoxrOVVTNd0KgOJXj7gmLxy+eLd85hXPZQkgsgI3aDdJnkGEHzEPVNqWk2LXB
YEKLDMQmYlZ39RnTnwe7egnNEoyhOu+iJiw3UUoymzqZkdZxZx/nVl6TKC/eNF0l8uBYf/TNKd53
PckqaXqMyMV9jbsWD27Q/ApkEax7SzcvcwBKIDDb7RiW7YGiCdv2bM33WNc+2AjnyDUC56tByqOr
mZg1jPkV64pzBY9U4WitqjeyTt97wQNhD5axG5Opfk9G/Rx7lX128rSCN1v9Vbu99RbL3N4bQ2Bs
TafGEGehsSqCIWMgZG9Lp/G2ehhhS/Za46liVzFYXsqOLSTMEKbEZpygRKCEKzfYsaLneQAxAJrr
KJPq5hKq/cMrRbaqJcM1qwm6J1Z66VqkZvorENaxivTD0Lrtr3GswQhhm+Lgb3YCycjYZcZXz6dL
CJOPNMI0p3OTnvpiilbpmLePcVCDWaIFhrJ2ZuunWI3lWY+j6SoQp+34jb18ttdOy3Xiok7fJiM+
fHgKyJILhTepGvtSu95w4Y2Py5oRxmrEsn4d26bEYNRa+7HkJay98T1zDXUjOGl8KkIUuio0SFOs
hdxsnD3eFion2fUPXAs14ZbIRpykNo/ZwoJG73TIhT/vie4c76NfuyCGU3ETkxQ312HR3g/oPtLc
sA+Tjwasg361K9s5eXS5EbBIyxIZJldGHTYAriJdRdII+xTNABtV0bx8AAMFh24iIWa0gRTDJVnJ
AeM5IwCdbI5C3Hzbqnad4XHwlGFX7cKhvczcBl/qF6NM2p+OrT03wvoBSsY5MsVoHyys/QQLYzl2
swJzcZ+kl45GKzW65Gtuuz+w47sXh7ttJSIFfsvhJHlmhY73H79SP9hhBlGwfP5//xvGeBYNDBkE
7vIpws5ERTlWN4q+ajPo5bbksAzRNufb1FCGKUvHQrSU0GZP8FLCi+YWjHMBx6Hxk5AsKBl6SLtQ
YcM2bi9qJvddJ9R9WH5QZzBUradP1Gzr77LSnn3ggknzqiU9t7bqQpORWKUZcNsmsqgUXNJ66wRt
Bb1M/2KiDNEdRN4CXU/nmBpsUH6UhIB6W4RuiFXhFMQkzSwfut6MLo368E+f65yK6V3+M6qMZi14
K54GrTmC6C6vs+ojY+Fc+tZIL2D9AGSN/EAXKuHywQsTSJrYU6OsVhxC7q/vS0zdWXGOmArRpm5s
OADXkxhDwgID6xq0unWFryOuy28jHrBtXbZ4sn1z71eC+iTyQ0BK/mehTJgOf+oOAOdHadDlNlWn
iiCgQ+S05G94o051WBu/da91V+YQ/KrSKEasSkxkG2UIJ4Oif0bhNj/YJuQnOuIuNl40lupPeViA
DlGFo/qdm5Y7D1rpvqxQBNlSdnfJwPvS5NMFO7dD5GRJsmhUHQGhVeekBygEDvBQ9mP5SDQ8Tk6P
oABpWu0tHe3td+WlfoZF031/apkm5HlQYpRJnXMXZsbGklb4FIb5Rz927D84ALQubp4DFk0wNIG+
iFE2z7PhNM8ejOJExrQwaVw+6TrsG6+ttd3oI3z1BN9G58KXbV3jBSiIQUugb/Kxl5fe4YuccWj3
NVFqT1EC/W+iBF3P/li9u1k6PdTtDI81xHMqXXA6PWtffYzr9xwuaIDz6Ln3cy5rOy3DuwbYeJu4
IENodPvmloEH1DvT/gwylychdbvXoig427U/CaShn3097yVGJ8KVovHoBcWPctZRBhmStzUBGenK
76EtRnFe/BRaeRPwcAvLcjeiQLG9VNBWFuMdrIxht9TcEYSTVShbnSuir/ez5uinydT+msIw2+t2
X+wmo6Vpls1mcofkIek778T2BvnZjBqmteYRMvLIbDfBErBqQcqc2BBme2nVwJQjYBBh+2ikWv+g
AQ9Nc6dCXpNuqumpcPpfTOUfQb9B+sc0iq0sYGmagRwynj2tfG5D41U3p2rVUUav7D8u8T5JFL5F
IoHYkrxWNm4qgFSWA5dmnpEZgapexzntvgAuKxBAM5k2kQ0lir7vYelJouapjRKSIIdpixoy0dJb
F8840Ho92uJhIM8YoIO+x4jOeAn3VGw1DoQa7yNB1+En3qte2k9eA4A0piQPgualRK1w1oL5EuA/
UV6Jae3WJpBlv2EAhCtMV5hayNWEcYzcxbwyZx9qZteXwXsGLAMMxx86CRwrCDrXjTH9DnLH3OSt
KVZp7LvXmR1z2FkuW5yIQMqwRztZfxo4Mq56Q3y9mD6gqFvElM/6ekgukvwhlI83iFIqeoOInsk2
90Q8tyvcaGIF8+PRGokpd0yLIwfoM4qyImccVWDD1qxxePArshb80Ek2nhMXh7Krb06CyccBz3kw
6yk7xLJyQOUYT/+LqDNrblPZovAvooqZ5lUDmi3ZjscXyklsaOa5gV9/P5RTdV9Ux8mJbCPo3r33
Wt+ircLdEbpvcbZIIoy2O3iF0rApp59M91Iae/NrJCSrSpEGIeqdY08rfq9ju2N8efWjyrgOmv7V
OjkZAJUbEBkSHe7wAb1M+ouIMHDX0Y5Er/jss6GcF4PVWBvVQfEAImNtN3mqr2KaY1v7D8mBgukD
8iqX3a6b2gcLdEYjUEWZ5rb09OJldNvt3PuPaG/8v215XZjSXj+51yLnIXIaMZ81UuCAw+1GLbEP
WUEjpYlIAjF6AYxvfMwSwGQJsyYOrfqK1FFNzOaTMJa8lwEPJHPeg+1wuqQIXCLF1HGA+7ANS59I
jYyocjmIR9KCYT9iRtpPuRM4cn4izD5c5WGYgC8+OF7MCA9z/gp925uf586vlKDmwG7QRdY+oGKE
QMWKaBn/0qFFkdUxwr6KJ8Iytv6I3tBh8rmnd0UZYhWP2jT+cMb4SRIoM7PfAGussI0LW4lVyBqE
zCzwtbo6xVF0qhN7VclwS0QEYWQGTH6/rjiJTOWDVzjHoQIsnjHrNKtwRzksH7P0iGS+OOg6MBBU
kOU6pgVCnIklOHQqe9dUAxVOqcMUgt1PZglYpWo+CoMrMvfGKixNuFGe2jfmkjvSj1CGfFC2UzKV
hyFsdrrwfqyIzqEE9bfzDN3emmP8Xonux3wJ5/LWSL18EtMCKcFkrADelCntjoRGn2e99grjXtWU
6Zql/Dg6zRawI+5Fj1afqSNUMuxTprqT35Hvodc4JkKqfNYF+smF8TyC8g9JBnguTPlZxnF28FsP
1Bh/99Y00d5v06MZkffRD9VVj/QbCpy/euUEWp0/TBP+YiuF2FkU+ROj/x6DY10c0Wozg2H4uKHp
RgsZhZEHyuwIPfKBWAYMUaFzIMVuZ7mmOvpRvINpTBkkhj9sUS04DvPqjO2zUNI4AaQlCtDr9oX3
KTudE+SMYe5JltNRN2ISJ1XL9U0pxeOmXpEyR7dicr3joCuspAVsL1F8aLpXnyoHT6OfBZaB/rVG
XkFRSfY5ybDtbD6UAAQYAb6QvvGzXION76VvsM1+GE5hdYy9dDdl3TWatB8rF8mlILiFkNshvQyR
+ehw9KAPoskSFWhW+A8Vi/I5JdecZmd2oBt7sEqgG8g4zN1sKTb1TkRP9m1qmSxIWcWA3jyAMZNz
FSnQF1WSSG1XgMWFAaTCnSdnPZKU0Zr+cYzb56aCIRn7r7FhPjQz54Tci9ejgWekz/8mA+r1MmnJ
Wuc2aFoDkWqVQSJUxY7mgEdjj1vTayXlItIOxDVv8Ty9Nd1iCij8E3Y9ADRJ/jP3jDkbEEAXCCWc
B03Q4X3az/TW4MQTjARjWGXaEevWfs7Dfpuq6ad0oxP9QLmF/3fLLO0hmUJjN44KUyp5ERSuR8ma
pc0DaQfIBAIFBQyoII6zxgYrMuRPWUJQoRmagmWF06kSJZrsenqf8mHFfBNVuj/LwwjTipCD5pZn
ybSbCxs2nHvtdfzghnMwG2iNZm/UlMVNsepw9AG7gdbuOgRwJlYaVLOgZAIGfZPF8ECt+ztnnEiF
xqDYv8J0Q4mq4fap2yGCFQ29Gj9xFVjIhNnWUXjrGf1uzEEoW+zzJNOlLeJtGgNGv9/X2hULj0Kr
v7UyEyS8fCugYB4MyhyOhqOxrXRkm7Jy6flTOQOwVyRCOGi7pVf8Zkn5qqd6R9WFtHFCNqSxoKw7
MXzPdv2tsEuYVokttUvAtcTdzmzN8rOe/TOhtlvT89PrNWtSuvlpFmRkwQCR6x5n8HxO3rTc+uKT
KRtKZWl/RyN51bFEbFW5zi0S5UgehPnhsonR22lJkY6gxmq5eEuwMe/q6qWuSudVr7pvi95Y0OC3
sOymv5YVLkeu2Xc908Upw3ddGf6Bh+TFNeryWM1kYFpuzXS5ITshZL6VuktWQ5kHVo/P37MwCKA0
ILF3gPvjzKkR+F0QunOy8ow03Vim81fUNMkt8xu98p/eHGlA0MqBQyhfQtciNHEGT5uGC792+IjL
iio3wnhhquYCJ+0XSomrn1sdEGPsSIy68TkOf4UX4XV006cWwccWX3hVk++MvQHNOiptQ/bzSxsR
bli5j6rA5pDlGh1XFwJOOEQyINw8wf/bKTJVRAb4UMApZc+gg9mTsqlhHtX8cniS8TcYVU4OYg8I
Eil9g1MnFB9DTOegGmn4sSxnFHHVwLMRkuHgxoe5gboFoJx20MBYfTCvRqr8g5AmARrxEpBF2MdQ
LK6valIBPxV5p167szW33THs2vixS2UX6umLsm6VTPpjUcFei42WAVoSkvE4JmvP69eTa9mfNr4p
EBDWn8RLK4jVxO2gmwLIz+woCbc5M8WVoZNL0+f1p0vhuZ4NlWw8ya9cOQsPHxhhgFnBRjqg7+y+
PMjYmzmc0PS2UXahy4XcOkFxHDrScf2y3zLnpV9k+eflBOGUmJjaECvv3H+nHmnDZVzibe6dczyx
8boDOhmZVme3qvHPZwfyi0rWjeiSuOFvK6GBmUVd/qjL7BhjRSdcZeI5yoc9BqR4xfSkumCJtHn2
1McMfHNbGhWWCWASK6+OvrzEYykhL5UEnuw8IDbWF250VuUxgUoeHTzMXMdqwbUUjf8BrHC48mme
/aZG06YyJmYOaJC8Prpj6Kyg4x2wXPiHCeXzmuAIMO9ZMOjl1XLG+sH29A2BhRaPNvD/rMcOViR/
RdLWNzlCgE4nQaugadhRk4zg2glJE1sHupk/ZqSn276gxZZR8hAT268BmD5qsaCXiZ5pnbRNiuoR
x9TkOISOOBp/4fm4hBRNiE5N70utlLdxRdhnV3FMrG+FiMoTZtkOcAA2Fh2AostnuSPJdeubNOWI
QNlQp9oHjzN1M0xiH5EF7UKYY3pAxzYNN7m0HnSbEZY2OjPVwaDzcCUfFmZD4Nc8sRwRcytCvcKZ
EvKz3hxt06fbnydHM17YGSYR0sAcyco2dRiSGCDhL781uvWTQcpPG/uGVZx4gTB5iCX585L+RFVh
bh1ITXKd+jlZrCk6inVUMm+Y7NKVFSb25uAa2k88jQWlwsBaKOJ4YzrtXwNBCn7lELdFY28tX5/O
zJFp2oyheRqtYTwrqDArbdkYZ8diz+WlwKR/ivxoP5MufcCR9nb/4zFJbbx5w4scfAubPAx/ZN2c
QQrmvvc/K9E8VS4Y5Rg8JIDuzjlJn8gmtMbryUy8C7N+6pU55tzKV5WOvZM3TTdaSybn/WVO+w+9
tMVOj6DHlIKYBzRV+lPu2i2AdzSi9y89c5xvFiMuwAG3ORPmmzt7BbQdjrGlHuLUEd5A8EkMvxVt
0qErJNPnnDMVVSbGSM7ZeTXQp9NYcewE+UFWqhzUsGJcFOsiOuXLhGeoxvSM2q8/kMLD8cuem3Pl
JAZfiqBPbJweTkz4ZoeUc55La/t/AmpVRQC0l7fzybDfpqNsttM8Dm8eaOwI0O1gQMgbEoGPNS1Q
+2qWuRZKRBcjGrBsy5FtOvzGylfc/rnc7PkTKRLhWz7p48z/HPSLhK7Q7sYtRt12sdp8W0R29FEo
+ZTm/nCqFaad2ndAxznFo9s01tkD74X4Gd9x5yn8MfaQTDdMHx/VIglEV14/meH3Is/AsoDGQE3N
Y6TtXZIwAvb0MPAIw/popgmvoodoKr4PfvqZ0s5q9+NkRjeK6m1sVAB3Jw2oFUzMoeK8dn+JSfmI
iE+CG8D7Erhy1C2vg9bYvUd6lP9WdrzWM9N+CeHAw8mDvyoQV+E/WHLfaZsCVWK7aqMtxbN3uWPM
IfJnpzpavHOVdzJnCLUidWz4Bmg1SMne47BsztMyAfMjGwgZXL1EyXpzvwvvb2FmkR7gCZhWETfk
A1JgUOOzgOUxUNM5foNIOHScky4GclQmR6h1SM0SBhACjWPZRvXp/pJGc0Xe/NhnGywgJo1pWgEb
mxY1uRQoIgj2waNoIGWg68IAvUwTYKELJxRkfvgw1aBoag5fEBPRFkxTjT7C7f9axIQEAOdB0JjZ
+e7lMNzZfoCZmDsTi3jsjBwlWuSiiVf5m/s73l802p6bKmwotGojCxka+vrZ1/KUWyY5EVqfoL28
2J3ZB6WbW0AUSSaPEas+J7Ij7Of+7h1hI7XTGkGZhsZzFIb0BnRvtgkt4j5ysWqc7j+vr4cSl8bS
XcqwSq7v111frjsE48magexXp1InW89ddCEzfUfYSePxbo/koMPWlYWBQi57rdoEjb9XLK3plN/b
rOQ2dvZymtRzXRiYn1V9DX0DxW0a2USBFWSYtkOebnKl/vgJU+5Jd3lao9Y/2SM94V7Uw7Fusj9R
36BfX1JmRviTBDhNbgC+vHns4ayGXeFc2gxqxb9fPZPkZ8ec+0+V7r7fn4a0w+faMU1f3zHYVmob
rJa9caricQp6H62x1nrxJbX/3L+LzYn6EnmHYlEZ1YvoiEMNCWxD8/Rvtex0/ZwvfqcKff+/lwir
bVIayUmbZv4yTSlVIjwcmDrLSwsp5fLvv5LIwhWbbe+fwf12uX8QJZqJNbxAPB56yjmupjEH8Zfb
0aUz5Q9ixt4lRXB/Cjuin9iPjc68NnH+4y7mUrG8DDVFlCuSjomZ9UjKmNrnbtqfmI7R3TatN6GA
Jo1Wb1/y1v42dWfcMSGQ+z7JPQZ6qXahXo9XtkVjaZYuge6LfqhoChCOWvY8tALMT1K66B48/MoY
AFuUM7v7zUE3j+n+MeH40mete82Qj4NcNg9cI30Td7q7N6p6JHwh37FSFV+Fh49jRLi1QpmCRyib
0gBpW3kUmrb/17ilHD13ihnNfdnlQEfa472jK5rxO9ViIJV5RITagj+ZEBrHRCrcWjYaJ2kfhwES
FqI4n2czJX+pzPtzZZDog9pG3xt5YW4FN+TK94BjGgO3L8wU6zCYMj7UnSge+mX8L4veX7fo2Luu
JfHXluIF2cUT8oj8TzWX23+L3BCCnCWocAvcdDy0d53Fv82ktevoaNT+uB5s0wa23Zsr30Ft1iBR
+5uEz4TjdXv8SC0uNqPEzMUJGyxQRLG1dJ6npfk9OhWp1rYbP5aH2iWDQAMmePZrOf3Tsd21UNWA
sXRokGmDtuKaMsy5iwgqTydDK2V5Zhr5Tbqh9vbvkRdjsQVD/VdF5fSpuwUZrDBJNv+mPL4ZERC0
zLitZaYF9uWWxsNZ5wPFIaC9mXcJGTnefzWvChxPz55MP2JKwVeRojRPBgfpDYO3lzBqAljcJdX6
PNJKHy+Oq0HbKQqB8dbYDPZgvijXu953S2Qs+DT4Z1WegFwZaQwSbThe7jumWv6rhmm+TjWT1MUR
lpxN5NGn73rbWVi7fxcdoApN92WJuD8w4DcnBMp1jzMwtinw2V3uL3DFclTtbBuuHOZ+VevVbjZi
42U086corYY/kVM+RSOdOJOUBScmB8/olpga6O7395+hP3HmjI2V0aoUP3mp/hVm+Hyw+KbuBIRB
/bZbpho60iojS5xD39jNq/LinUwZFi6rL2z4m+tE7ONtw6fQGM+0L//9ynHkqr3ZT1//1jLDmQ5s
lnihlw25y3qCcbHkJHZokfpXZR+lHB7nqVd/ODYHlt2PL3dVER4oAVGXKdqfRqIqEBBpBj6RYTqw
lPkH1boL4zr8MaKse3U8jUIlZ+jsNBPSQ4BHNyLNW7bhgQhPzUHDCca5X/ltPrHkDBNcRg7HY63J
XySr7DoOzltDHAsG1uceENsqzJpnzTSQq006l0sOrL2dXcQ7NV8SNqVEiwOvs5qjZgAhdkaObCz+
LMCOQugU1YGx3F5yREqUeP7BgMCx7mPLP3a2KndhiiKmjmZtG1kOKkpHFNdUafO6zEOYL0A7dq1+
oNNe/r6Pk3qFD9GJtC2OTc5WbYjdnnZatRdD6j03VvK71Zoajj78jrGxyFNCb+Wo6iuVrnW2jOHZ
zCQzYn1oHtMpztbIAZsg17r3usvUvqB3zWTqHdTbSGnVgU5bvsxi9TzRfbncf4bUdd/TCap4IdyP
+6DbNkR1sQZ4SkMpv0rbnt71vhi3aRJ+3Sd1LjX6Bmg+p4iFDKUa5SH4ockgcSAxUsWHyayCeUNk
OA8DUgOGnYKe+crwUEI4pfOfhs5gEEkry9xr+fSbk7iFBq3vDjDkWCeb8SKGeUBFqPvB7LiKz6f/
7WrRvNcc+l1NbYltRbQjLxFLVAjlbHsvCSQ4pIBATiJA67hFGAIHx/Mf/i2WMRJflf2iI0EXbalS
ibdsmd6zvgkgpIGqhvIh/M1PbRynNh6ud8VjsrCqUiY9sKJkfCElD6GeHY4Y4eLo6pb2Hxyl0Rs9
E/vQKEHyioA7QZzDQZr6q7LFkzH3yV8tj16q0M1eiSPqA9hW2Uo3vOwM2nCvJ0X1XxVkm11z06e3
UCXy3WFOZCyaQJzX2go+6sEbMDVwRLWD+9ib1cTfeF5ebZXC78g5/+E++Lu/yOU68vbHJsTKYpTZ
ze16ebQ7IhFiOb3Ecz5/6WhvMFLq0AQROQQ0H4snt1e/2lmvPowqe2gTCnssMPbWWGbAIw5lVaQO
EF8pn+1wZn4Zd6A0LTmfEoEPRHhedWvUx/2ogfi5vxWmrWN4xKAYo005E+1inHNN/6PuUjs/LzHE
RgIfVgsEqTO9S+1RSLq9ibcG2tVx9HrSiMdr0XAWtkIG7FTKAOjzRRcZJYuT17iG3gKyD39ArKFq
0IR568lBUHpO9lfZMRlBegNT0wTEG7+2tgErJqKF0vj9o7WMqzxm9G2j9Wgvh2/G7JpeFw9DVHEU
CR19q9UHK/KymxM9uYZPY5bZTijUzXD7+XnMAkcDUWNheiw9zbtCUkFv4yWBomG3zVviuSLaL4ks
CSCbMCZiFV8rGOxHnWk5Us8MfrFby40K/S+U0SNRue4pzzOxdxmJatWliGkLdB5RkGALbS29FBIX
lju+U3/ocAj8C3eatYvAUlCHoqNHX8dq6OJNBj1x9ONbJhMSqgUCLs6o0D8IkYxt87vtm5+6xGWl
J+E5GklERWkHqgVdEZOD3+6s7YbB8/ZJS0qUjMUHgXT2YZTpyQQvWKAXXSGWrfYFCLE48uhIdtWS
ddu3YKrQeTA428hQPtdZfKR6vk6eeRzQIurgp2jofbW5tI9Ip3cGiYC7UM8QJNN5JncnPxNEvEL8
922HtUAhP7vr2q8I+tnyu30Lg+yqyDBunT89eIqzv2Nrw05JX64jtHJ2fWmfbdMcD3xWH7VjAL0f
muQgKnXoB0d7qjSiI1v5ljskSzmVsfeLLroifdZInVoz0zl4Yf+Vj7TaB0IdqTQVCQmo7Wl1i2WZ
pgtSzd9RBoRSNzFo0a7aM3tpNk1N7xp4UDClunFYklCS3Hqe9izo+JiyNjxoFpxKIp33SUPUXJjQ
fyB97qFUKkcywwEQ8JlSlh6g9qQqwKYQjJ5GomCsZwFSa55rF/8VT8GkTEJ9dVIFEZgM9GtOQz9+
zbWOewo7Mv2Bdh0uZkldTKcGEj6JwXzApDrYK9ZRuo3ImhOu+2rU+54My+pG2HLGR4MZAozlKpm5
RDH+fDOpz1PsP7uFTURkDzqAY+c2i+fPzs0voyIC3ECKZGruzqLwHb36Nuk7+lgTnvGqY9AYZWgx
faYYD5w54n2e1w7NxheF+WGdt3yvkjgizCSMFETnXt6rgRsoSXvM0YgHWkwJK79xNrrmikMRxke1
NkQd7p1KMkGz80eO6VsbqtdqSItpG/u0pFUWpCpFNUNwJMJC51VO1ZeEfc1AJVp1bfs3i9wzg4oQ
5TnWSL2r1VFm+c3v/O2YRO8pbbc1MvkfFNGPXcHgMIqw/zO4vbHFs/aAVKud+v00D+5Hwt/EQpYr
y0sIhy3kdOrbR9vZdlhL91VTBIkFrHRwURHDdWlV/zLMer3RkWIYM+sdORczHUtoYb3tfCsqJgwx
2ZPjOdFOeWYNKbR/6xz7pQdwvu6WbSMlwGSM3HqPynSd1ZzdehGta5JaaDBZyJ4d90sk9Yb2DtMW
Q60Mq8UyriJyysovBfwpzejsilpgV4RnSarytOUJSPehMW34/KtB39AJpokhsmYXRThqC2PXNY12
nEoHQuIcmCVzZRadOW6Y0c8TScSOJGUVdQIj8uyXT29wa1fpa8+NtK3RintOZpGkYr/aFctTSm4K
/yPhVInt7RCOkUYJvVFzwjHwYoT0je5s7l8hx77WNRN2s2zRSaUkytpQsj2nJ+OkPRC49KXrzPoK
PHwMLPG1rMrJ+jW3v1x4CHVRC5BiqluUteV6mt0D0dI+UQnr9LeKukuIiOFkuN3FV80TyRXFkQoX
LAtj7OcqDqmp6vhMOUMy7hz+1nu6kYbfrCeFxxlZQ49tneZkI+yzVXCCJux03CrXfI1x8/fzqNCh
CWYDPbFlMaFl6SejaW72XNWbBlqnn2efCF9ZOtuY5JWFWzM3DTBf/2Y3xnfVRGng+/LG/U0ua1W+
xzHHI6RaR+ExVig43X2o0V/XMv/h3pnWXUOfMcE94/Q4qucC02g830ojd4O5vpYZsWmSA9mKqejM
lKk7acBWOKkwgmKUxR/a55ksA/yFhgtfEGqsTBAscLxZizGaV5Je3lSG2paB3we/Vk6CFJOc0i+e
iR8oEcE561b53hb7+kiedqOd3OIViaa3rUmpgoYbBW6tLeESnUdY9WngfdoeASeJMOQoPo2V1NaW
SSOHEMagwr66QvKDp4HotVX3kKCeJYKeram2wokXZ1/lGnF38YBZlXUTszvEBpdKcnmQXlAikLdX
Rk8Z+xJ7pD7DLcn4MYt1WbdqXRsz2cM01T3iTiqY5AEisH5dzehQWm2T+wj4GGQ+elH2BT72y1KN
gZ/27NQRISBIjg+erx07YMXgxbagXmimGgwhtBa5K7nVJB3mnWSSDId1mD6YDK4MRIG7dmAXFjKo
xno4NUIxJf0BaoMnymD0nwzE8Y4iXodjeuSQ2a5TOf/1qii9tiWmW9brlTHJ+tT5Egdd+FCa0a/U
IVROSvGgm/tOd35aBQBqstXWL+ccLZj53A4eULkZARTHysRCR1JEIJurYarQGVkbq2HSIUrOOxac
Bk+gG6lmSiH7Ng9DQeIGU9ewjLlfOiwNIaEp1KoWt0m/6LJsFjLLIIOvp0tjQDQoOmw+elC08MHs
sTi0avgD+hEssb21czOwzOQ7FabEWIW0mrX/weMSFWJYzaOfbyZoF9isC7VuuuTAMUCjeCLiu3ua
YuNXqKu3LscdqPMEA2Uz6ZlD1AeaT9si+VVYhPflXovwxHxm3mNsWpIemKyVK1f1yIFKYBFT/o4Z
7i9MqG7tIQ7rycBb007CScApZd2GCZqLt8wg0W5etF65xUzH8MQu78NjV6VeoIG5WzHBMxqFDCU/
dugyILK3pLcXPIw+zR5oe3ID6vOrdPLXhvBdWMJICwCGCGf0DnmPGNnvsrVeAlZGRN1aYH2bMg6m
+uKOzp7PGQHJkhE3lzM1LHQAXPurSg4AK4r5b4hJCwXoS+paLNLtuUzg51ilq9DZcZu4tREG2qLv
Ll7bEL1Zkr5FjX0VYe5s6KLvXct50SbaTbjiPgd/wdXGH4ZwHr0YI3nlEBjdx5sBlCIPixzYh/kx
BG7zUWhyD7FnG88Rkm3Kp5j4Dxb2hi7Qi2/5mANG9eSWnAO5a6aVCymNco0TGvmp1hNzj3TSHg3y
KahNHz1vu8CEVuRA5gC5MyY+40vrwjURJOX17b4bnfgVW806swgo1CWRmyQ/+cEUMQ1ry7+9eVbQ
fem78tey7tWG7JNpbYOKxAwnWJGcgEVJnvRoPremGeS6Hm3rZPzyzJLhoHD5VxoyszK9+tNH5tvX
zPRbFO+6JAt6kDtP1p+sdkxFNZUdm1T/ZHLRb8rGWCdRTTdkIui3jLNtW9QvOUZY4QzdGcKrtqaz
a2/QG7pcTZoyIncfs4EkambUpm5/WHoldhG8GbeGHeAguWdRirtt47fuSprutirbSyjQZ7ia+jLz
+ERLGrZ4JcQiBCWF1B4OGBqvVqRNRzjRj0pnuoq+mlKU9gZBOSxFua3V25opvF7fqszkG6XGglwY
GF1E89oYa/MiU86Ok+Hp61KzH6oiV2e4BAmbElCKdDN65V9N8HkXGXGeaUTTOW3dYz70yRaFICjf
1ivXIJK+bCdsuWxMEqPKehr1+E8Y2iCG0g5GJrmztH4A8yCpmx3JZ4rdloRUclPKofz0jbrHogKK
W6+dHUsWnltIjLgatb0wAWJKu2LKv+iiZ+2h4EgDawf1p/k2ViO3tiLIsfUlRzJr2mS5NLdShsxN
/X0cEmAx129hmhhbb/CCPrKpqZceD5O7mzWJk22ApZKadRVjlQQQuRChej+jP0Do4KLhk3IlUQeU
l0lsBMOM3LnQgZenfokL1UnU3gfuBe675F+WicUDQhJGNpJXbKFqMiPiV2vGnVHM409s+d4f3fik
LS+KOgluPU6wg/xLPj3jSoNQwFZ3T8hF7GDyodYjapzXyGaQAyZq56JcWMd5iKqITN6ZoQYGsXHT
sfLVPc5HG8GH7Gp2aOA2BElltOcQDR04r8mVxsi47W1STMDw6TChfLNnSWR3yFlw4kL9IT5zWXSO
SQcSG1YgqUGaPAtMfi5ngcHwTIjdY7axCMkLa4jSMvJ/RiJf1ciTKia1dn3rRbdIepk6+cuZyl+A
aODmufusxUMJQWWGs133/mlUToJYZVaBxvTfQgkhVXiNXALfm+hz5sTcV/mF+BIVkEeF0aVGuRS+
sxGk66yCIBRr1dGAIjG64XBbwA5EXBE/gu0BPqG+o3WVbUpTuPvmteeMIwpNZzRE9B/xJIhXkSVv
i9BgNaLPydi3dzGJqN8gtKn+58ldLaGf5iKgDwur47s9ewY+4mmME0BbN40z5opkKv3odlTWXUvc
telws7sG9az3ZXA8W2FKd6H5HYVVstgn7nvjG7Qea6zZqBSYzqysya+CycIKz8kh2iYFKyFRoIfc
jZIlLPmz6LoXL/eW/p5qgsEaSJLu3j0J+hJbyozVL2S69DWYbo8yjIGZt64n5oLJZLKCD7i+K3qT
QQEubeXZjghCCy21SWzwKH5MCodVCUD3tKzFpzGPKTGr53g5nHcY0Wszmm+GNWZnpZOiOvX6qUfE
+u+lGk0gjzmyitw012H+FRJxRPlnnwpXOasQI/12iAuxJ4HhhtfjdwRqd51FzbVRsUN4Qwbsjx2A
JI3d0NC3M8STb88X2q3xwemidGNkNg5dMZFtNeTThZpmC54kZpck2NknWpcihjSNcOXFYUAAQr7S
YhqM2UKKrhtBidCi6Wralm5n+8dP0QrUtPdWrTnsmfL8GZZautGq99CvtJP0SoyqPt0lm6Aj0ynI
1oJHNtT0PJl3ro227WlPTfDnTY0CsJ0vg2CUS+T91inbV0nq/Nq3npPJfmyT4gUkjLfKISV4qekE
8zS+gIyj3dSRm2s7ebuGMLY2OrfHfRF/E9KTb2mJqQfUCo+MqsjAKH36pJ51YfBCBrGa+RZF/6sN
o20G3AV2yvg7HTJvJ8p2JFVt+MNcdBSC+I1e6lvbcOghGCUKH5kfIhxLcEDn+hDLv4YGYSWGYpTn
pbd1i33KzrAtW3Q1lpamF0Kr5URrY/KzRzkgANNhzmzc5lfbEUbtWyO7ECcavxkAnxlPBgN0RAVB
zkA3neCYCZ4zWgKIxjtzhAcTcW/yVGD7lygNJJJHw+a8XP1Kx4Z5a7ZQd5kX+h7Ut9Ado2uGipIS
rsGEm2bfvTm3uzJJ5sPgDIHb2We/ks8NMK4Nyce/IGsWnXrUkgeG5TWFav3kp9lL0t4qzJS3qucz
5S7ZauRbvjsarSXbo7rOcWKAU1oXcdQgCszqbRmytrB1G0zPyxGsmnrTppZI+BzM4IDtiQkPeEhZ
WFsZO1EQT+6PEz938qJr+bdtOhtEqTU+CuHQ12te5igjcVjgnOoTF64L9i6q7e4QtuIdSzY7CtLQ
lRsGvaGaY6LvukRrcYIaPUqj4gveLJX15PcwDstdi9gHDjEgjHDuHzmnyJogy7bmbQqD8o+Q0Z85
w8GdSHE2h/Id9AUC1EhDJcj/PNMM9Xt773clrjkVGa8VB9cgnJx53dnlocnDT82aeUBTepcFvfPw
eVCFeVQWo29rTTDZtB/j2F27Neul3z+FYUhShVMUWyOp64AdAXfSN1S9uTEwYkPcWgH1MLe9jdyL
yOa9isdy2x+y41S5N1llr57l1PvULz4J+51XmoXfM41kD2QUtjpNBL3n9EB7/reM+z1q+GJTzoxd
Q0ZxE3EJSAGRMJXAlpCMpH/nJkIEqnDuElKz4MXG5gkfaLTmTLufx2J6ycsR/50+/rhSMy6psCGF
hSJiTFMSGRBzhBsT5W8c4ir3Rup/jczmKE3oqOohJOFJYvU1G/2aHcNy8B6HEahBhgoo6elA9uO3
VhlHAgaqta61/SbyPuTY/2mtz5LR7yDVZsxp87OJwlD3Pzq/wlxBuIWYjmOH7zz3ryMb40q2NsKF
16RX/yPuTJbkRrbt+iuyO8c1AO6OxkxXg+ibjOwbkhNYMslE3/f4ei0g65mYLKko00STNAZZRUYg
AHc/5+y9NuNt4zAwfDPYv+xpvJ4y8ZpAMYE3l6xrhlwwIvfpgMcuH9xb8DQXRqErC8lv68aUyhPd
gTFFldiEq4qGEGLI70P2YABVvUV7ODd8kXrMOaJhqCsCpsSRIXZwU5gOWQrynfuxJA20afZKUHtF
YrowVs2hLQe2eq1U/BxV66qfhq3IRHLoo2Sb8G4wNbTZoegbG4EQUbR1Se9Qr6gpubTPFG8GVutq
VZbogGWNMI78EQzhg7xtTLxChH2drCwjFmtwicjB7ucUgBo6/iJ7T6zs4zQk96zBZICUVrBzha+f
GTO+DwhGTRu5QMUIXDNntuxEr66vNWsbkW/AIu5ftRItcOrNG/rU7YFL+SVnWaPNC/rqZDB4fnCS
nXZF8bs3LXNlILM+5OVEjkFIBJCr7AZkKx+HQ+2xkZxhErKLUnPYwpO2n/ACeIgoN4GH07rlDzye
2lkMem3intv5t4HmukezsMRuTPJoV1bTMRpqBx/LilbT97qmCnaYZwEME4eszNlbUtiGYWfuSond
r6pXrRqdda2wQqikTg6EII0H2xpraLrEKpKvjuGwTF6QbO4pX8gAj9C1SrfmaK715PH1UAtdGoGu
aPa6Ro9RG4u7MHMvScBZok2e9JHP3RHqEnV7SeQENjoCKIYnc8yTmVmAlR80Sh/QUeiIL14j3sWQ
076g4p+Vy+W3kNEH3k9bHpVVPpTaI2yGL5r0nkFD4ARRrIN5/JCURAlpAM281MUsjMsRHsBkrVD7
3ElPe4VsVkOUca5NkRrIOsDAZyUJpzjbMLOXDvt+KfZ1Eb52XCvNrlFBJ7egWrdGGZAinqHQ9aZv
9rHonZsCEh5uKR5mJ/dpally34ukXpMdEoHEzfYlB6m13XSvrU8Ys8p7LDUCeGMvgic/Hr/1iIy5
R/mdhlKs1pz35meVUtsPwv3CHPQrLmnIyLO3zvqGRnjruLQgKnbbQxZfaz5XBXHeSg/LH5YL9UXl
xSNm2memQbQuaNlyUw5ripm9V4+Sus3hmyuQSyz2UJsmVBa5kszoXF7YhjS6Ye0QHOLIfq5pFdAG
9KL4EPTWyWjs+uxXXnr6QBJp7MFpHsTkcHGmqcl/uRB4wo+KaYSLre3AlkB13o/WuVSt9kz7/MIq
H90hi6MyQDGOloSsFXCPq4WyIAJXnUZ8CBpV44NSEdsFsdNCCcWm0evbzvIENxr907zneOEHMj42
XemszVl4sbyUDIToi8Tagx+pVWtqWCZqLb0YuT6c61TGO1uZPms2t1KF3vvIRJJHD1V5Kgr5LZ9E
uwlNo7swA/b3kYctbzLr+6lhLbeyghaSAytf4Qin82Kjt/RkNA+ZyHRtR4DF4XdkdeFtGzXV2s1S
+2rwdCb2zprkrvHkgHS4+RgdS5KjPM5Q51CwrURTP35rzea6JuYsJuHvPpC4TeZ1q1yG1Q0g1H1c
hGh5qhFn4zx+9sPuGSwTMm8SmUWATYX1qNiylsGD8ctVmKldjY6vTLrxWy4LuRFhxBw+BHtYTikv
RfxOby99XM6mOYl4QKxgqKtSdQcdou7GSieJIJC2kZW+QYqOCUdjzOdm3CyOOs4XibsbaPQMSApO
RkS++jjbyzOv3LD/4baff6Xl05U91DR70/ArjtX+xMgJwXA83XiON37zEHhtrP5dWam6UlBdjkE7
pGSv+vbFtoktoAfRbcwSTevkRKxJuVG3ULBn6ArnWfKGBcMgI3DDm3I2YHURle2kefn92PFQVAjR
XhOd86CMnPF28k/dPGmnWa66qL0YjsaUb5abtuQdr+0C8evH361RTdJLvAoN81vbjdatq3cW0dYN
cN2MD/AL9u32A1f537I2vc3DrKn/8y/zM8T4g6SmpFKKSE3TsK3fAkPLXMKgEO5Pw5WskKN1ygOD
sW2mzn0krWM3JV8jYF2FGYjHCMnOViGnAi7icyz5UN0saqMULzzWw+Eqchif2bWIjsTQB3c86asR
UsrG8e7wO/Rbx5rxia1K/wB3/y0+c/4ghDKYwgIpbOkEP/4WRelYHZtzPqGVKy2ABBVg07S8Dxpt
W4Cs29LCKo+zXF/P/UenbP0ZA/Y+KI7NYwjAngMhRSaCh0xxPPY6DvkQCtjWLPNGC7XzQITSHxCi
9gyI/vhKjj/+8y/esmVLAT5adyVaA1v/jWLXY2f2gzLMViqZpbcylek+LtNsXyf082MsQF+rxjw6
oyZwlMf+MZuM+JL3NX3SqTDx2NKu2edWMSCZTEBJ2/Q7MmU81HZ0SmdJDJI/1JCOeXZn9fXyg+DU
jeX5JQFBnndi6+uucQ3QFSVaYRXb9ARgS1SbcJqsjWPHD4E+mVt3DpdYVFUyYvaiu6CGGqlf1fOP
5VdWI77BzJxg70iaTqDDLrSi2zVheQMJTMCtMg7OE/3pWyaquCIcW+59NaFfkLbzJWt7fqUFN6Wt
VS/zGhTURf7Q1NrZS0L0mnMYBbNfl05FLa/joB8Ow8BZtijQgxFBwpNoPtPV1s4IdqL7zjKb25xj
UCxE9Ydnxv3bM+PYjuBmk4TRIiWUvz0znBgDul4aTBG2+DAvj01B5NzYWNUlLMYbjBYrM9DIVoKf
Ha5FRYlTEFVPveOqBzAR6sF3PPrZkiCEkLCzfqY2NSpDC8RI8Li8bK0Cd2Axwxz05r5sk/ioBRrG
GPqh90SfxOvINp29dCq2Bmn0286l71vW2OvKIXggKfPBGu34UoUKZetE/TpLNNMBs7JwGeKFbqZI
iAPgipX9ZlmuR3voNtZkJGcJAgfqehuelZT+dvRcOr4OQFREGYcYBumzAznvUDkJt23a4QsKEo2u
bgIDCcYJ0YvLa1WKq6hsmQhge3uorLA8TJ3zMqTu3aJDXX4gL74Dv4ZqR3r21ks5anpjAOZfQ+su
LH14airj1isFZfuQotqQJj2Z0YsxSGcMO2LcFFfQvWHcZqr4xjRnU2SuenNmlV5H8tLa6rChESTJ
loAzHdNE4l6mMPvOkTo+/PV7uW9d/nlltT7HvvJ0uzMJU7mOw1F6zvT9zKjUAouCyABSgzfV3dVo
rCEyWvVOU3R5iSbQD8SdAYqxddoMfe0S4BS3D2JkMRq5w+a8BgdEY1fgvnUQ/NmhsTE08dS1YXPX
amNwM6kvtqXq+zKiKed7IacvmORpZNzpdZMCztGS96JP3t1iuqDM1M6qpZQdKiYixdRrxyIiTbMI
0FgvMJapRsnZG2IfhSSU9H4y3jhYicLKyR+WH3nbggxB/fRoFpxZxmFwUJHqai1Al22beS0YRIVu
aorSY68Msr7D+isRKSi08+aFsOYIBgM5oFmkJ89gIcc1JE/5hyBl+TlUYLnwDlHySrguWxrX/vOF
F2JsFc4qsiscF7eJVRQxWKI8PRDxSFbxt4jgC1h6gb6Osty68goPhEZWv1Yyrq4rHUVXhMAOAVfO
2AatBT1O27/Uyr71Y7IUosiIWaupa2WF2XOmBrK42ifbG74u4uvlh9fSVA8N/7szmriGrM41nyAB
7RjA62u9boe1Bx2SRkZaoUZCbNbLfroyqHI5B9OPCfJrn4zqzT/flIaY16Zf9xzERtyKio2S4AJp
6r8lLkBznBI3KOMVHjS5XwCVZd55Z1R30zosaoeZgN2fc9XSmJZ5k73GnXzz8+Bbp1R1R8Me5lzc
wKgimWwjGtRuPPrDvqr09jw0nX2awCceigbJuNHIu95q4lVelf7Vwr+eMaZUWE7OXOTr8js2z+lZ
pfCElpek2VU3Wu7p39243fRxVOxqWfRX4WAYJ0eFxl6Mqp53HzrpBrZYxyLKLeqbYxsE2VvdW/ey
sK9Zc6fzwoLpdJuViazI81T208H1OuCrGiy9OAeWXbcnxgjF91DSqoBn7z/jZSU2VJ9uUMp7V7Jz
Hz+cDBqqsxbbACgBAxGUi60cjFoWk8VDk/KkE3fzoFvG96C1g+8T3JVwHPaMfMYvNNuzragN68CU
hlQIm9lZoPcmUdRZtg7aRmeIOoLIG+oIQAd5kesELhWDHc25/lhjQ3JL9qR1ljcuWr/ZWNWj6VmP
JcCMha62PMB93dZnjrwzeGO4pdNckynXkvE6vyTGfbhl1H4nnPRq0WqKWbCpb3IobxeRFS5XUGI0
Ct3mBrjmuMGUmD+7CpPszFrEC0plZtXadikc6tJaj6QpAC5KNl00cEVNjckxC/VLRFtyg7LM28M7
5OZvI73eM0GZ1lPdT1+TZLixRC/foSatDVapP5yrDP33FQAWr2KI5ijudmm5C7r9FzR7DX6x8MoY
EIwdBHtt9PUDtCVqyqA4LFg1B1MsgbkH+tn2WmW6eGIBq2MOVh+H8MIo1x4DpodUhD06HFWdp3bw
roTdvyjLZ4II58w4LxjMtrF+0iUwQPPWJzM16ict05vTgBMPnB9RrHOClRHn5E77fbrL0esyIgm/
YO8LwJmZ7YY+enoxe4chkczTS9h6NPMnhj7u6AbHOshI2cgc8h84hD9TXLsbsFqbQY/7S5eIhsaP
a90xXEcyxrLBUYGc4bJffdytU0d8hkIkvVlulESBYMUPgzchg70VFwbt/c4gAYSTsIBRdxNO0Avi
pOx3xvxy+T2H4eZBK0M4pniL/DICeKwsghcbEhuMQX4HIr2lJZOTRWCoLeNVH1nOQKRtaWnYSZ2g
PxFEYXAwt+RjJaprlhpQsa39DcHVe+ZFxZ2uUbrnMXr3hcSrQXlAssGsx5pusQvH98Vs9kPg+wMC
aXheXvlFG/5h+zDkvAR+XiKlzd4sddeeI+3Vb8e7yR+M1C4NqoAoJizXLJNNxL/2PADyXHlkAf8A
WoPBubV9EOjko8uQwBPPLO9My7gZTIJ+2/GmAeJ3U+gRkbsBEBKGtLSefUvs4xydRgN7ARg0EBIG
uogjCZTKmFgQfWMnunluIhIcJx17oG13UGTCkJMmw4rIrNVtp+z2qciJWp+JfInhqkvTs2gJ1EFR
9lgwmr23B+NjPW2IX7n9qBYql7Bj4gdXVCLy1JYieLAMpJ9DVp2Mvukasq6i9Cr7ajdBcFl+LBxO
1XBKYkHW6ZrhZdDJPsra4mWkp75LbVYgafvFS9xYj5aLHSyQ8Po6hBkrLbSCmT6HwG02CfG+io0S
GvaTWSm//Oh9RdaSTdzA8tI3hhipPNI7Bb/uxNSGBKhSuJcaySoqHSc+0YUIVouZwCVgZ9VUHRwe
xcx1xgDbDT7zMevsay0cmReBD2Mee/fRnjDG7pJqr4MkU0XpsYOi3/RuqtSy14lTBhAw0EPkhpHs
HRCVcA6iGXiK6NTOHsK218EviXzfc9rmLMtAo55H3tyr1YnDurwHUrJBmGY+mcL2rysLAVxcfTg/
kc59cQai+zyiaLf6qH8NQcldd7PeMyRqWafb77YHJ42pzSweZvTUzPZUuW89czL2Js37DoU7Grtr
BOHa4Z9PBSZk9l/ueJswNJOZpCXng4EuAdbw57+slwG51KOMyQQAH7VLTHWwY1QH+XQf8DgWoFoP
Bb1huptYZAfnaJCnemiIExdMPwmKJAGe3ONyOxrZ2e5b8egl2bXrO9uPVcRAb2XU0BkGLKZgCsDj
FZw5yXDsj1aT7f75w7if2fB8GJ5aS3G6Ea6luFjzh/3lw0xMVWkj1dHKDTUko2hPXmTBYGyxgZgF
my2RmFAeBTlBbtPuZU/Ey1I06UWJqLEmHZeRLw4DKmyfxLpNs7hz8emG5JSas+R8fOls2AnkSBe5
sH7gVmD6HJXfPv5Lq2s0BnxELjMA2yWGV0EgKU3Iht20XdwG48CT03IQCWe5U0i2jSgTJGGLrdFG
7XiulLFXuhtd1eQyHwsPFZcZwpD0mXY+0lGxt80QyytneEhGhjlRxp2jNeoBO0t/MRaodpm849rE
z0VkNZiBEgcGjzqr6jidUNHk11q/74IGuG0Ou8LwN7XpxpexRhtAvUl6RK/MbUCAHbv6jyD2GAwX
fXfQXHWcQH+vh6gQLy4oujVq7uzUp9l6WbqjJ195/WFwmKwukPQy0ckETt0z5qEQyml8uxjlKpOO
eVT56rC8LOCn/eHGdj5X6jYeKSEMxzEYEAt0UEsi4C/3ggos2PhW82NJ6Bqn2bJuLtemEDNpmuVl
Vei+dhvNdChieS82Nut7icx4HXUE5S4UbW2kiztT1zJ7QAbeYtQYhEaUrIW7QQTAtPu22Zf0A3dR
xkEUk4K3TqKqQxMvxxXMju52bGeRKlMpg6P5kZ0QvI7XilMeoylcbgnEY//Lhldlib/vRnwLpiOL
r7NQT7HGmb3eEzYsppPppnS0+U1I/gBdddtCKGGa5WxCukJMnVHqi01WDPU+GdL6LpqAKcdTCed4
MUxbxY3FaBl+aQkUOuwB7UQeSVLJnTeOazKv9NXSq0GrP16FZvrY4345aV3OzHP+ld+T3WWRKHI/
OWw52ZVp1Q54Jx/yiz+dG29aOyGsj8R4D2rVUhRENONRebnea5hUj//8zAsCKT4tYHzPjk5JYwNW
NpTj/FbVgFqzE5UnPwbzuRd293HIo/guNuyp3SFMguomnThztXHwbJvBAeTj+M3o4Co00e3HLdHP
CT5R01F5jLSlpMV16ET5tfRoE6RJhUdmtIuvSCNhy99VqZ28or95mywnftCSLj4VgxJbGBlrn0Xq
u+/3wzoWHBqp7Ip1l220SfiX5Yczb7BAx//5KnA2/dtlcEDjGwJhsQEzz/6tB0rLL6QzSv+yr1JU
cwZ1R9SZ06tKoLF7/rcs06ddGiUvY8V3gxlM7mwTByyc6OKAWpJIuoyjiy5QhYXMwl/LbA+K7yKc
uvqqAnanJJFASYPiSxGwIY9pON4uPxyUoCdJKGo9eV+MNMcUyC/0muqtsfwv84vpv36XWqHGMv3S
Z1WMrgbMFe7Jcr0cSML5fGJJ7ZHhXH4NqiRlQjch2qJfuJt8f88T5TDCg4OcIadE7QNMK4haFItQ
hfPXkWhqrFZ+Re6xu5LzGKfpwi/toGKMH8VbX2btjS20e4b1MdmP3pduIhYk4fu9yFBr90nDzo5p
tF4t3akwdfNzHYsfwpyAnFgYt1FT0ouP8gP2W/lSegJSHjH366qqoNx7rXrqAgn4L4KKjsP0YFov
NBx+VLMJtRBNwR6S4awOK5hKqAtPncAcwkPuFuulT9Y1grDG+Xfk2JiHZG7ZMfj/+I8UfvCT386m
sCi7bca/8MjESyBcgtt5MAbEI0Pv/Rya9FAnOFKrCtwGruj6LOYfFC71GQeO6vX4TOvVPHzUt6aX
2/s0s8an0Eo3XtTtPvy2fhUTXTk3LadB3biDuPbCOLt0le9dSBGhD5kwpP74O+LBvtHTqIKJ/1Kg
dX9BL3NBLqgRp8eXCEUj+A7xonBrmsxjiSLKzziAtY8m/dqnNAiw1rfOoZB4lV2RdbdFbo1A3BJ5
KiyrPZqyZ85C9ZvrU7LP2sBfa5X9mOVjfidEQv4Z8/lDmpsP6Zhrd6qxERuVzWWeUUH/jd2TJnQm
N4NornMbSeI0kU8OilRu1AifFcpPsmkq0tyzOsxPBMtwILSIJwpnA6+mNP1SZKX+DJ6iP6jOTt6s
DAn5Mhnz9Dcyv1DKDXFzSMvpYAo1Xrxp9K79Hv6nVD6ZuLWcTlLXVpPf5W8NyxbGhPFZcj6+rmGb
HZC77DN/xHxUuuIlgWW+LeuSuaYFMWOkqjCGl3H0KgiLnD9Ep0UgCelAlaJ6z0wuh5YBB/GFhOeY
79CXfven6BoMbnNVK70hRRPxt9f6/aFWUXPoRh3dT1kffSseLn0Im6YxknsB4Q88l31fSbufA9ey
20il4+mDdiwdnYXB6S+Zp9/7Uej+RTsm6WuNnTR/zD14k3GfbP3enZ5JzCYAZ4JraFAw4WjxkmEO
Fc/SB72Tzd2yCP7/CXy6hG9VXufvzX+f//23vBirEJPo//j8sv547f/MN6/N66cX2wzc+3jX/qzG
ewyKCf8rf9Ff/+X/7R/+t5/L3/I4Fj//86+3vM0Y297/RG2b/ZrfNJ9z/8+BTzCMX7MfnwKf5v/h
I+9Js/6t6wQiu8xcbJNgJ4M/6n/WzX/+pRn6v6UtXIcRFZWHFII9JcurJmCApf7N+IN+q8nAjUxl
h/+rztvlj4x/858ark0DVjpS0IP9r09++1Fqc9E+rsRfr38dUhqft3clmZRJDvPLv2HYaqnYfznG
uSlHM7dGw0s/KXvwR+d2CFgApiFGX1YIdc7dWmCaK9E2mkgTHKsIr3XX/emnCYJFQ516HLd7X2uJ
VmJQuK5FjgvSTft9WP2hf+D+1vfnzdrMIk1EiXxymlC/FVPMRHR4JDH69WHWQk0Ve1xy0mtHnTs9
JT6tnXuGEZZ0cNYrRtHOxinXiGmS2+Ug2DV3nh3KDf30b8vnarXWXNs6tHDipQ54Fm79og6Y+936
qnWI/sNbpnmGOEdDgFY/TS3kaiBjvRK27aDOtiW2pZYaRKyS19YSUBvV2bEwDfSPib4WQ1jsPC18
R0xKhI/ZGKuPld/sEUM6nn7Ahinw2aQ/rTmRrsKHAq0CE2RpXcwhj46Gk/jnMPCCtTQqgjnAYxgN
rQ3XNd17VWnuYaJXxSgQ+EQ8jnsRiLtlGu7zl6SlnV+X3raMfXcPsIa6euytKzXo/iqZD6wjc7GE
tstubOmoCUXSAMwu4gZKmmYVDSIPSMMa3iEzBwTgeXGavOGgkeLxXI/ZNx0nUte4ahu1RByW5EVw
sYI/Hb0+F53zHWo7Urc4fClhCIYOn4vOaghszY350g3g6hiTXNpvZe5tSMKuz8sPc958wc6evNIq
zm3X3vSZ8NZl76o1LC8cOx6gvYyWgU6QDhx+tOxTCX+PVnQIe+qKZGAs4bZ3pWBA/LIW/O8eMJ7U
X87Pf7197OCmbRimrcvfRialEwTxhG12HeK5POZJNl3bKgqvsZsRoqxIkw7lfoziZjV2d3WNByjA
So1S0romrhvdIA5n2o4W1RVJjmWeQC+jjPx/eJdcZw76tk5lv7R9f1kGiAOpRjP3S2rZ6RZs7cWP
Kd09ixANQdbNcdBfp1CYJ3C5YTm0x8yo1NmD2nbdlPF1UJNMAmXwkT3tmiNFehaebA5/eI9/W6qo
Mlkp5wdf18ECza3pX96jraMzIM0yx0KAycKp21fV0jZZAtko1aJ1bHC9Bh5JDb3nLkbfto7tK+LD
CFSfLyVO7JXvBJSXUdLsfZqKaPat7I9T7L8vqjR8jHlRNRVYA1w1n9+p62qyzpIwRyesNweRmRgP
WcyR+udX+IVZlYbhzQocJJLVQ1CkkCbK9WQhXhy8QB47v9/LGhldSF9444sSPIwVQ1CNkvwPLR3z
t46stOa3igKJ62q4tPZ/u6iMLkdg196sXPd/MOVIn7JOMno2swzXtDZ8aeoUbi+D3Y8CjhRZmMSj
xOI7r1N5yQkUZxruQAcvExrpNIMxjlWXkjh58Vs3+cMmoP62Hjj0nqTpEJFooxLQ5wfu19sgwazq
GgMMedQQZV+IJy+4KOJ/jKQnehqT0Nh96WSUPDdGwRpXx+/5iDDV7+k5+WO3C5G2rsF8mOx51k9j
qt6V6MgON+i24Oho2huJyXq5w3tzXuQ7d46pRn4YNR7ga7uUdNjyECoTgNfA8R/1JNvrnmASY+V0
FwukVahqHYSiQIvSIL1N4nakJ98/TYMj79y4V7dpdQ5VLg4GvkHDeVe+3cKtz6gnZKTOdOezVQLA
kknLHx6jz40bFqT5+rGUUk2TG8KX//n65XmD5w49zlqiodwnyH0gETOiWzZE/CPs9twFrTsTQZPy
kDJULWLLOSH/Sg+6QnwM4dTdyh2kjPH6D29uvt1+GRAsb842GJ9y9JGShunnNye0iiA0Sbsrz7pg
zx6cHEmYaVY1/PjMaACFElJt6rBeRxsXLkXWybTi5jIyYPrTxjOvzJ/fi2NIgBmEcprCMPR5Pfrl
RrOw//qeryN/bDV7VaZVeDOZc+TU6D4vr5qWeQJZUZR5IwGIphGsNaU/qxiF03KDpCp578cIPjkF
5AG4HVD22Ram0xTYuZ7Wnn2nJ3yxwmdqGTbsZw1UB/jrf76qPBV//9JdCZxUmTQxWEHF/FD98lmU
70JNA5m1bovc3zVVAEwtQZ4p9SOTr2YdKs3dhTRcuMdhciNPPpuqSOhDYbWaHwLRTF8S32+2Qd5W
5BepeF3qbbHrYLpvKtBVzNdOyVids7YtT5FPCKVuFLd9kR4LxJlO4ZrnLu+sYwFkfrecu5KGfS4E
6brTYr851vPJQ4Thk3Lihh2R0XgakQqf2F/7pJsPU9m2tF5rSDY8bKO7Dgb/uzmKcE2w+5GI+XsX
9uKNbCYD+Xn0WsjgjaD05GCSUblD93K1ZCIDnITKEzfhTLVxNrXX6syECTRXbmRCch9x9jU2xkoo
zPMKZ80QKrzsX6MuD7Ylg4RVXIMyGfBjJqkiMFNtPZvYNbfo1XnU2vAaH34Xh+ZFi0mYTIj5ZuHd
+VpDOE4IC8DoRb+BwfqwHFD70Q+vaRDe2Dy4eyMPXwL6xOQHGi+6X2g7BYCC8zTQ4+UChfi2K6fL
L7FrHEwtS9e6Lq90oMW7jknmagmbAc7zStZ5gSpbu5HYp+wMC6LSCCh3U5sxNSQC2y3f+AwAlaeB
jLrBL9ZeHDylTfYlNegUJTJOoYXxFTtWrnHSdXB/s4cBH6YBxVfV99aFOcE55SvGz+Bt28QddyXu
ASmZh+eah1elB4aBDYl/17Jpo04KZ5IJC3DQt5bqt9ZMx0xDxADzpR5MjhGxVz6KBetWuE23a3LD
3GuujU1vIoQCECWsTbPCmkXta6s8IkqEvz4IJiZ/fVfvlrWeFsgD5XYHlC99Dk2ywMuwJD6UrJml
Fzl6tniAxXBlJ8SuDsRL82Fb4ACr1ARU4HZ07samg/5RudYh5kr6BPPZThhee35f7OJ6RgrNYVI+
g3IcnXa4LnGTr/HuH4lVhfg8W4sNGDGtgNAO3I0voyZrYiApUANE+qV/LzHvr3WejH0/Fy8d1pJA
BimWczLl7N47yxJQYmUR277E5cDkKPZpRViFTOjiBB5QRr98sxcc1Oxzt0IqAWW8LafIqEu3rG1i
U9TEfvp0z1f9rkxz8l60gjczOd+N2rLBtXPlCTnJHyzd2QUl2ZpTwWl+/ubH2DoVntrXdCQmIHQw
700SzBPCHklgU2dl026zpibYOblID0sJiZTuYPoElPXO+GKWnQ7817ipktnX7rk/Okx62KlbcB5E
VW3jgBptpB9F6uGXRqZPeYEjQdQAs6LRvokZAjLBiaYq2y9Xv5DpZipS2kuqqvY1+WQPTpm/whe+
zi3yYAqb5DWXxgOPY4VOpmKIbPfq4E+2OEUFfcZW8MBnlbYxs/RRFMazwQj44zBTTNmjO1OuvFEQ
45Aj8kiyut4LHwQEPusJ6/Spd/KzZRjFzeBjH29fyth+p3a4ikg6ICiHNBbN2UJkmGX6ytqowucU
WgfW6ePqDFa3K1C4wK5l4Yul+UzARXCTHBX4yR15TNfLY7oTKkEQRoMQqwjImyB26c/1ajq7byXU
pwbBF2yxSW59r8fDCCp9Pvxi9VFnrNzgyAOm2GR7kq7sbMssFfdj7Vz7WjfcJjVIc68lO8P0uJeh
FcV7psurKkm/L5d/Wckmz9p1NP3u4QzoPGnebZtiQxzA6awSz8p5Dx4CFNOKkEqEOCHWy9mBluV2
uYks18OBR5f642FGP5xeY8PYhBY3sPJxmwLdy1N1WO40qNzuPVyaZXUuee5dWgBbOr3fFnpcxNba
zLVR7afXrT5K2FghzhVmPEci69EboNutAU/NOy6WAKomE9Qw9e3Gtti8KSLbY243BEfPGmp0gJYX
VkeGF9mpxIi0jiWyYAj7zOeG9sZlE2RwLZLdpGXaZnlESIgbD5Wy4E+FEOs66v3lQVIiQAEj8WVK
+tcEVzOBBYrTrekQA7Im82NjGYQJV3E1bpf/jeIDdVpHT7iep5aOD0S3BlmAHituEwnKPiFQ1dhK
oEV7aqll/112TOTIhBoqf+UwKdpI/GqnEP54T1ZGqAH9SgLIJjWfzhtgsPYOtiiAIg9uBZ7n42to
h3sXmM958OD9+9zmayqqbVj73aPTVCnN3Tfy9AixGaPnUE2PGPmdk8J6RccNcLo/J6j4BdQgS7tq
08gGbZpSlYYOlVWMO9jrA0Zmjt2vCnlbTUl3nJz8aoxb9yYKn026lpduaCVOQc+8s79AusMPP3eY
jK7XV4afwj+lP7zTiEKzK4293cvhasR4O+1MG8Cklnx/STPc1qF89YMEx0lpMZCOpuESzrxnI6dJ
A2niLSRtdmfx2JhhtbOCiaAbMdozDc7d+xK+AF56sCJODjxq9BlbwRlqRr1HhjlLxpevqhPDJg2M
fBeXmbePknLjGKyJfpfJQ+qysEO8Ai9T9OlW1iRtJ/MjZKcmJsjB2ZW2GzLs4ZNaQFGHgsFmPU0c
Z+KCY1C71yB6vyiyVJiTh+tEr2D260FI0BBzj3yfuOarFunqwaqSd5Gm65HwpTjTuy1xyfTY5gp9
uSOAvCASTJIrrhCHGbc+RpYen5gAMEsRVKEWGSpNaquVFO14bJEsrLOwegtzkFNtZ0/IBqF4RMX4
JSGSaj050w0BHhZYdu63pQnAGACgCVQA0os4GhZDvtd7AwmAQ8AxiNqtro32NqTftbUn/WuOtuYg
vfggpsFcpe3Q3MOE0Llvec+FCzcdY9tWsjrvlXPsQzQ5RsB6veyTRYIPrwNQmAzqWGa1eSVVvQ2c
qD8WKHoeJlyd5CvlUA9Ag8aAAMjVg+cfxy8t3q1dUnO6ji0gMYFJLzJopjvlGcEO1aFLFDAUkTLf
MGHPN+mkJgT4OXEjJFCxJlbHvonEDtq2g9soi28Q6fb+gz0qceTqkzJiWc/Llq0Zr6bbu0TiOruJ
7gIbKu7nvvTS9f9k6by641TSKPqLWIscXrvpnCTLtmS9sOQri0xBUcRfPxs0T3PHvsHqhqovnLNP
F8/p3pgqj00Ue8/19c1BH+7sdDqa2TgS0Wr8+O5CrXYIHTYum9oJkruD82DnWWlokKd8sEplhNhF
uGxd3vK+cvS95mmQtiyjOQltkI+ijC8ujnKLSZaYudiS0hfIDpdV2lKsJNHg7H3yNjeRFWi373O7
mZMvkktqUA/kplTKI4N6mvLdehBjqIgOwdDdZctpua7UlzN1Xd46SfBlJb12EwXRoFnW775HrEE2
7lDflHAd6h4gYfpM+p5XMTJYizEEYa8BuUhxFXQXB5EzhILqOhJi0fYp0FgYqHMRDU9rDWhh6N4U
pQU9aLmcnKknxb0zDnPrnUCIBHvUr64t5UWkT1GhYwVbtv49iFbaKzS/+vRYBq4kEl9M0tq2AW6u
sFZtcxqH/fruE9sR7IPMEHCV7BOlsvo5TM8m89C7v2i4cyAR3+B4pgfr4y5kt5C7YiR6WInLIbkO
HgyFhDKqzCN5J3n+Fi1XhuriBztA76b/Wgsb8gzyc2SKTz2YQQHn6ROeP+4lsqRxCbIFNxKy5uMS
DFkhYmvXtfLW1/NvzS+a01ziTbX6cxxpITnvxRLfZmDDZvVV+ykqY6OiNl9m3ItytunB75DlZIWl
sQioQEZiua6P6yM4yIbbasIfHukIZKuGQTXDZ7USog2XRDPm0LwEZLJv8bSlcHjZNzeWdfOYUERL
zILRJP8REYSaUcRpte+ZakCHKEghnJ0HU9ifUy8vdtxEv0aEKMZk/7RHzOKxl5AGu2XZh7mw38R9
b/+QQc/qtu1gngW6DBnRRbpV37xSPpQz8SbFfGUDg3pcXAEwPx8qmBoQBLrvZkPF2tVVTLo44TXw
R2g8sOCyb1RN8+XkSRxW7GOwbs5H3UJ35whas6RNui3O262hy/9Ei0x+dusT3Q8kHxxy+4q1x1TO
3t7qermXKUkfrQ9+L5QOWuJMH8HXGH9QozLoJwkixFhhXLRKbp2sxubfmIhtkPmGMcLunM5xu/4j
Baq1MXfnlwLa14w9+6RH2Ex8fXxlS9eGtm++idmwcY/a2W6x95gIu9q+Cy29/4evjG6SraeVvbDb
hJKcghvQnb/Y+aD9R8BHeqjiqYljOncbnSg8HHGj1bwmUcXquwYoX2L7iGvPOlDtEcTiy7Pf4ojO
squZ/hPWpahQpLQm/zB6wmaLOK3I/L1Pmxin8EdGE8YrtE3mFXBMSuBhOyxe7+jDCDPs20vakZST
C2fPOwFpIzWLjTSW+xkt3JHH4Eg4M4SsDgszYtALsnnMSa2zcSWw2oXdkdgxQbyatbg3GN/RptdG
lG+FM7EUafDtz7MJg4gAMIVGVcRfmRA4V6a2x9e68G3cNKxpppCMk9nnQjMNSuPD96fuEHRUVni0
icoL/iSATrZFmk4oCZzjYAGYzMFGkJRobfKBgtUaOqAkPkSPfON2NOqVD4XGzto/uY4lf6w0UHdw
n6wgxcKr//aW1Q6tVUTRwsyfoJDSO5g2kx2RWMc6yvF78bnEygtCOfs2muPktSmng24W0xFj/j4u
hr9p+mTL3qLIxOPs2Tyj8ETHowXfafntqsqiI5FkFzfxjJBcmob4lHTcjuKLbjdH8ejuZVY93EKh
VdLTf0mjwTQuAjbEJPiMOsoGDEFQNwrGG5HcIT/k6zCmd43kNwpdqK1OQmidm8WhT6JaeeAPHPbK
v1RGcivgsjC3OYxxVp2YGNLMx68DP8sEiPkkbDxE3WKwUzQa9o+ZHFi7mzBF1ed0+IpAJbtSPvcZ
nCwKhw2oRRyqUX5JbnGUXQ1D06+MP1/coPoxBadk5pToyvnLG5dDu4tGlB/OixdEZ8xbxakDNu02
eXfKGrXDSvepGlD+DkMi05A4sR0HSYrQ+43Ug7/oSH81rY71H0tUbWgH3O87p/jjODXDvCr4wNH3
O7Ywirh+dIrKuQRo4Z2olX65imNYzeNP3TefAi6lqMTh7Ga3VMR/p8AeDv4QnBuUCUqHht8YOPHb
whkBMOt7kpJBXUaVvUFqwR+qQthsZPmeAr/3aJvGvHiAjv3i6n7k5cKFKB13AS7BM/TSfzbYt02J
IAruJvBC8ZzMCbJtPdD20GqocfsodHPdeZVm+5ugqL10+Bkh8xAxBEKGlwScZhwzN06HBkobxX1l
Nh+mI9wdU21CE+gFyqpWJAYN2o6UzZHDnKossf3f6HmPUe2FuQaSF7HyNov8A9Ldq4zyLztAcTNn
iHOzZM8ZfFKN29/E5H92rhWQaUJn5vfVV5wDKJ6svA8h38gt8SDdhqeZbJwI0BBZ6C9s285ZMctL
bIMhUHXrkn4m74NlngChAIAaqGZqr3Z2TmUMB629FDMpcspuQfLmb1ZjSjg6NeV6gHmA3Drulel1
Gu3pYpOeUs+2e6yxflRIezZM57X8Sy5HGWF/XAOEQAWqE3e+bUayNK+UKMaSUu4U+wxv2Li2inW+
S4HYn8vhnDGJ2BDZQh5BOYdRG/1iIw/EvkkZGKE3FkuET9JPF2T2FkVpzRc4129uZ3dg8Mwv03xB
OZhxQLrmjugm4cl3MZjnIHXr7Zw3J72NWDXQK2+rSUx7ZY8HzJwIhOIFnVjGj9z0CAjknO2wcqZ9
orNsTXd1NW8DaZxaAhGoNwANSgJiKCTPgZcUoTdZN+bMO8usdIqSadixGQd7VbDjFjD0O058Vfpy
6015ilSKC18qb2u3TAE8q/qye/Wo/L2qmdVEYIq2nRHipcIqn5adhm4K35FDpErhER4Z+EilaqaG
rdWf6MHRhq8IFbooPpqa403JmAYKlbLuOIfe6TgGg/mEXlHfzn3/N9Nx7cVef+4Hlgul+sEc+46c
6+i0uAtJf3a3ORQaO+7tbZrKN5N3lXgScfYUubXoM49a/QwHYj6iyvvyeiMU8H2nrP4pVfqVBUAN
s8RUZ1Nz8GEEnCSNqcNa04kldQun3kkb2o+fPgsPywoocc9lVpYe8fSfu/zMrI91kQUFMM/cD/D8
Kape8wdsj3JLLinqgneFhBN2M6hO5ODbyp7bXRm4nL6RphCENcBbql8BxOFLlDz0IEKOpnE/jW2y
IxDzfVYlfBllzbiHx27rjupQGaBaeQU8KgjiUB034vgwTW7i6ZJjMZtQAeAHGWi2neGZu5KoWtv5
3SLWBbfRU0iVzrnxgx3F8EJLZV8+xepa+6RwEIH0pTk+U/SBBhlJae5P/4b5Ddq5f8JTDbUVUenM
KziAgFQ1pbsqyT0yk+LSMRwYEApgocacWF+8ye2vZU1QDmOMm2ZT1rig3jeZtgAWnN+sPBYaSMMB
quarTURmo1UqxIk3befYzneRTSop2smd5xY1H5i5NTRpbIah5hSdMLjJYN6Plvvc2w+3P8qq/5sn
6l9s2s+YEcxtI/xX6ImAL+3+AylX5XK+ibRzN/pQWkdz2ok0NkNwcfrer0ERI2tnuaXrBC1s8ocQ
FiHK2kAqN4FIO7eNKmCgabc1fwgDpa3NFiPUNGyJGJfTXWaAbXEeCbc/+2M0cszGglsCNWRykgQz
CfK7vALFOTbEbNeJ/Ox6+I8Mip/Kph4vAfJWj/BuwHPFL5IhfsCAcDZ1Y391aJM2UR5f8grltPDm
D8qmR5SZxW70m1fSJaptmSk3nHrxT3rtSMmu67thQMRhE0fdDRQvWuEcsh5THnxt91QknhniifzI
OiBMmtfcCPAh9DiUBYddJhiPlHnzUfunyOiGXaSQ9IHJCfWY5GrrI64JbFQ+VKBZ71Mmw7B1c+W3
RzbTR8Ma/kN3/2IninImoh6KGQK0scNhxXntxe3vvmXMl7xkY4N6lQ4F0XJI/y8xz0Q4EhOs3Fad
cmqJvoWWbmGCIPRka8N/yNkmTDkla1TmPRaQ8jESwwancItULvuTJOmpBn3dJEn87AZP7GR+GclY
nwVenr4u3K1nznLjd0D2raZlNqpHQDkaVx4Mf7DCpkfZONeOgwsqJd50+b9swbV74jfP62+y/Qxe
VHa12gbjGnnSJ29hJq9/pxTknqgCh3lpzuO2obB5Im2UcVfew7wWtjxma9RdMNtPQ8a6rTEI+RuH
8WQWBZJKGLxhK/ZDmlIqZgirxFRxD619LBaKdMkDDzxr3wTNVvrkU3I4DwimZ3/v5otOBKjWsWVe
uJ3HaDfMRXnAyJRmsQ24o35LCK3dc1R1NIExBEzygLl/dQJLane7dvXd5B/ysh4eKGo94OVE+voW
WuFsrMqTkb9J4kIw21VPQQ/8xSimYb+aICuL+Lp18c0S+WDqFy/iSJpITzqVGZS8LBfNIcdcHuZt
g2aY3LCRaymfkR9NDXhPgYF21y/NaD6DRtb5pW+1U/mRAjM5UOLmtDAwlzCOYJIj4rWHEh2Qg7kv
XIiVfIgJW1+YUez71EYjb+M4l/+UVPIXF9OqPVvafxT6lDJR0eyDGgUTaNXqMBgzJmJ+akZzdGkf
tFEgZRibMX0A9OuL8ZL3o7O3png8+DG2f4Tg56D9jGVqUjt56j6PMRV8Mp1mBaQUjjj+u6hPr0cz
BZ/iDmCQsz76N5uE8tWdbHexohAnWIE0K+B51wQ3/sbTgO60GFlwOoNpTfWpeTIlyAM9AR40TT9k
4QB+JegexbT6RfGW9o22swaMhZWRPSoYY7/98ZWGgA2Ync4sskhgFuJTFjT9QSHfNL8bni3Fs72O
lWp6e4Tbv0mNQYo9mVaop+Y5ns1fda5IZ26S5uAG2T815WOIq5R+yutwG4+vPmnm39spv3WgaCYx
mUc2GxqgMTGo7u62zuEnuOoMXtEYr/OIdepTpQgmvIj0JNtuYMaUgDAyTb+L1qK9dNJTDBNnt04Y
jbLlETYj49HmJY361G7txiiPtRGP/CmG+vuxjVH2x4OdH41By/ZVDTUZNGnWBfKnyr07faR3m7nE
KUZT6mk8YkcxlVZYBHF70BqWbbNVcyVEXwGjdbK0t37MnhtSYiLj6dY3Pk+BtqSRukrtE1R818Kk
/4+H6UpJnpzreCTBjIeZxRyGX1O9pTnUaZcUm26eQNja/hej7/0sx/yyLupqyJvkDU+nxqyyPRUS
9+QyAvV7Xk9rorxBp/eJqsmCrcc4Z5V+ZUqwOCDjk0GVdypSptQFDoIQgCNPcfLi5x7RnlbShUbX
ch3pjDHWn5q6edP4bAWHaSLGtXaznQpApDs15FfmW2HtoIM2BvCEi8TMAZbI30AqWZMWGKctphn4
9kl5AM9z/RYqCkavBy8JNo0d+cd1fgYk6HcEDPos2ZSqtPtBERkc1aKkxH9knLUqhmdisMwaMxvf
a2vumcUSuTVTCpB0a+x8DlxI/xKFvQB5CGWIer5jeqk5FV/BJNExF1Q2RALh4WPPa+lyub3ZryMu
QDlR07JnuEai3PunDP0p8fT+SiI8w1O3spn5LY94xzW0aK3sAKpenAP4j6YrbLlx7+vqta2AuVEs
01sk+rPNrvmE2B40dN08gasks1HadxsxtT8PwUkFWrJlFsa+oE8rSbaE+2MZi5oJYSJJzrC7wzx3
SFvrSyqfPNOxm44pyXtREmX7WtbJFbnqH/B83t2AlJMYb+lsmo/JxBnYds7wLa5iDtWQmywrun1m
2FFMdG4gamfjTXZ6qIRxdPspPwvNKZG5F8doEvWesKuU23wonpzU7claD9kkc/oGebbPbPwqHLds
dGvy2bnQ5wKxVGQ/e6Shb9plxuu9J6xqL8IU+Nd87yobxFA5qh+FEYnjvDqvDgcP8BCVQ4gAkdCJ
ifxylZ403y8vtPY8HoH/iBD2Q6MqHx2OBFTt3a63ShIVW/fFHBiW+o38bF033jSu9vAt+bk+NN2I
h1fGzS9m969xX/4Oht4jTJInNJOBf4hqCNVSxta2Tuqz3Xlk3EpUXiRNAWMpAmgeRfRqS6c+d8sZ
osWEelgIbo8jQ4BtY9mvFim+G0ebiO9a+JpqIWz4GM4Yq/5/Jh60FKRpPSaAmblsXew+CLHYXgq/
9EPl/DXZa18Cl5CgqGxPBctJLCoBrRs9N823c4A3h4Ot9G4OKfYbWUd/Rc4rtw61qxzxA8DJ+GHV
83Pimh8Gte/dI0n7TIYJiRHLl8TQFATD0Btbg1VItWwr7Tn7aai+urmV/LTa9Ei21Z9BsPq2A+PF
TTsSiYBz7oHPEMRcQJptbaJUUyU+feO8ShUmUs43EqHP1U/kRvbzcPRGRdRTrP3LDJJTZt98Rmcy
+RbzSSz5GuEJmxgO5zaGnrovFNfkRJDRbf1RYtsnx4gKJtZzejI/IKy+aUyQrpl7bBgGw+BUbwXv
2jNust3UVHKH8YkuOdVOvsUyv5/s25iDTPE0/0NU7vP6FKDfci5ZXr6Zwvm5xKItIMN7lJd/Y7y8
u1yd4WYMzD2b/7D+gcrMKsCmAUvsEYGfbuk/Fd8Qn2ZfIeXFnTZ0ya6LEGAM5I5u00THJYZ7QJAL
ARYPS2P+S/XRtbIQATW+2hkmph2CstYzCN9ohHpvnkLHE3OYJzSmZjr+m4f8q3YT7OYo2Si6WTvD
cU12LKlIAVgquPVCK2sld2yHTkXZPNaiRLSaPDl1lm064Q8AvxFXl1hziP2oFLxVtmI+54a+CK9k
Gt30YPqK8ZX90XmVViniWiitx/x6XdRd82X4fv80QD6mrNr2Ag5YaQPRtEbeGi3rw7brnEsu85ah
F7PZssVQ7zNXMOYoDZ0oo7wvYmfnd2ZJ+Id4G1s8YQ3qaMezA9heyZ/OhQPO55spgmQhDIfrd1X6
vnVMuvhk1yTaxm35vB5X8yJlSYAJVQpiEauPjuEHW/0KIhm+PSIPHULXBjN7Xe+RbwE9yijt3UgJ
ctDy+c+MQIGCTlsSoVk9eo5fM2Mf7EcVmH/wDjLiwMw9lORs9TLVjqR5X5ntw+bSSBPUKqEfoj75
TDt9I1Pg/xwy94igunvnBv98F+twZv/UzAH1gm0ies1rko6DhhwjPSZhc7WGrfWppyLWUJITd7A7
dsxUZnbUT79TEAP7VVy6qvYcXfuRBBDTR6Yyh6GYxgegUGpkxvVdy4PVV5Sg9M4Z44gwit4LLfq3
7ie7ZWlfD/JzTJ3tMPjMPTR5XaAL+9Rzn3qDz+BbNURBIYhdu7gkCGzwaI4Ec0pCeSo83kKPcYMn
7b7QtH5Ld4/mdNHzcMfEB68OHmJ4NafWQjtm4gdYYjktdpV2wPa/UoW4INNmBbiIuVUH777ryVZR
RDDs1i+hIwJzNwT2ryFGAJkNcjfUpKTEbksIOX/A5QoU/7V1zACswya3fq8upcleemT6ov4YQs0q
krs5XPLsksXmYpsQx76EXEHHtiAZFIKUjjInS92HPXpnFSPMtWYpMHZnj/XfGCOGOlQmD1YXMZ1J
WfKIZolaxnlydEmx35ekUgC62I+CyNsmSLQwMQAkZlTVFkMw1qI8kcybirs2TmQ9NtoZFccdnfkv
KyYCIBbak92VZhg7OeUdqjh7IL5t/aLdMVPgDlnNWMtBNyb10Wwm8Cqm5THIkqdcmP2OSEqNIhMN
JA/C2mWtpTffTc5hKj4cXwCGVfgF86RBYelQQAJd5D+Y4q1rgzchypcOz8W98pChNe1YXHJPARLF
ns7XjMmC4yAsnAay2ZjJfe2Iu4qw18Ek263WjRmuCIBiRhxF4100zuJ7kfEk0pbV+6EM4DznMcEp
XGjrtycsxW+STLlhul+Eq/Tcnl8mphtPFX/QzpcpGGotDaMRK7Pn5Fm4lpExQV1MTPpp0u55n5zT
3jjpqWJNs1xjlQawWTqoFuuZXY6YP1fxPSEfyPDt9NpyZHK3+xiGdLuL9uunaixZetrYPzzUpblG
loeHws6fbcyfeYnEAhb42bEJRh0jcMe19txye57Nun7NentJM3hP0vFm2D3BL8sbwOuNpRYJzA4h
WLklXALq4LSuq94bMEqH9e8K6BW1Zvy/ciYrGOI6OENheVAcuMNLkNvad4tTLsKITLMMlL3DY+2C
4w4grJMv8PzgyhwnePjZs5M7YuupmoFt0AZhy2x0fSMnoXiTvK0gJOK23pjladYy4kKX4j/OZEd/
HrRnYLHpIRrLi90kTALJUFq705ELjAljhE5oAHBnFaR2afyY30Ja8pqtXF3Wk2u9R4BnOwddsKWm
puU/PHsnVwfcHiVzsCuqD+bG1qlrhok7ghm7lcZky8YpIqFu2K/HwSrO5fg66M1KiR93TQ/5jZAH
MmtPTZZ621GRGdzZE4sFMdgb5uE2Ko122FTJ8DbP8PKMufJpmg/jNIqThZUNTw6L8KRE+5TFFCGV
IGcsjf0FeUuEMk3qqxOQWUNoUrKTLmJcnnXrQNzrPbOa5/VJ1mtxNAV/KsZYP/C+Nt+tVkyMj+5J
cR/k5XuxrTGD78zutvqh1i/BZtnK3Jr0I8+8oKGKiB5p6Nl5xVARktRB6toGLJR70CwmbV5UnyDu
/fCa/l7CpN1FLbtIPx3fDSOx9qsKFim2+SOO/J2ngLGYVoI6rgguyGDvtQLE/v1h6pq2U7X5vB4v
mQefGNO1tgWDT7WSFbzzFVJSKd71Fig2QVHWrSyykHw+6+QU4nNlA9lpz+PZmf6uimGC6hZ7ocoa
bsF0snpG1ctkplgqZm/p2tc31c1xyndAvvaeR1Cmm2MTdWy0iaAwqW0XMZtsUpBiRCCM6fg7iJHe
F8SAHDM15ihHKEemavgsRINg0mHOJw2GcTHW4SIfyy/m8hDBl7+qpuCJPSSHZED5G7XVP6fINwPR
FSeWYdNGN/+K5adp/fpXkqnp7iK2wziM5Rw3bNip9mN9xdyl6F7uFbBE23SwPmpOoJsUrIVXC5+P
xu2iP1ETIxxuBJmTGTaaPhNaKL0ZZJKfT5cpMrYEcfRnBsdvskw2rRP/Q5/L7pfIldQuxbVEuky4
lRkmguZMg0qh9Vjb08Df18L4L9aICJYd2531xp+ZJ2xGH6NfSmTJRhs0mlWtuo2RJy/WqEhWNHoS
T2rnGbntz3ywWOGOQPhKZDDIdRH4KFk8zXn2H0uY4i4aSRhFWWxYrnBiBvUvyRu7H6QIWMUbYe5a
Z1tp9S73jeyo06JuYsv4L3MJKE3RQVPxeTnWer+gB8aZ6GqZc4eXh/jKxsqZu18w08I2xijcugW3
uQCSPyzy70WR+X1oAPo5lu0ot25kvNkF1HvGeW5oeqy82i4xQphTeEGW2VgyspcqdSPYxrNix8jj
j8wnWmRx42Zg2Br2MueYCAgfRSW8ytPWwZA/yn3bs4ZIchClfRLmjStCgA/2KVaEJg0RaBYgeOUY
BQ+ytBnGIPpRnQFeEiFcPZb+gbmtS9Qk/dl3uyiIm/seRATpp9OQRCaydyQgoP4TMkid6rOBH0Xd
Bgq1FTGjlLILg7lVz5Oa/2iWxmUdMJEyPXPrWF3youzQFmLBx9Fza2a7t8h42qSLgiBwK7ZJBlGv
idK3naXsfWMX78GAY2PWoxebaDslG3HrOlIL8pIfqwPHPKACZZJeH1TpSvJ6hqs1Tv55bqY3YmAT
gjtpSVDqgdd/sc+YpfxTacADolxFxzZk+xYJ+aWc3K2YBxVaJtNWi7upGemvJFjTZsqfJ0LE08J7
ngwnQp7f94fZHH6YHMj3tuSHMEDqLF+elsUjHSXCGaaPS0SGomtGmmpGDZ00e9Upn9XWolo8Z+e6
a7MwwA7IIcTByul6rdtdByCgI8ziCa+n69yqmoQQaLLzxs+0YGMA5y8dL3kYmhOQ10x27bfmHzkV
wsN+1IMTcTbpGcz3SbORL6bWJ5NHcye5QulYWbGws0IOOAXLIUOlNuYw2FtPISkyp7POx3jIBEHe
Eeqas5u6Ww0P5LnxfOgogcCRQ4WjrPFFj5T+4OOs2cxBbDGRcWxY2uPr6P33NLCKUzJyxfL4hV2e
+rdOcGn7Y3wGnHtTLRkgWqviXepWp6jOQHIhoMNzsJjfliJKVrI9O/TiW1dp2N2WbjlxPkaGGreG
YTSh0e6OdF5U2VWZkVrKPxMwtTjJGIHw+tSM3ZEEdufSlN7794CsjT79qD6kCJUuazms/P6MPFML
fYmuYiXruG6DlClhWRvV8WcQPSEUJLJhMbJVfjxcCtDj12aMnnMdNGKtu+MRNtJbYeIQyBAIBWb0
19BrjF6TcZw85yvzU+uydpvjbD5kLbynUmv2kCbxWGQIqGHHPdRvu7Kap/UpgsiNslIX1O0K/aYX
Vdm58OptsQwrq9+Ya9+RSngvfc7kZOzLEyOU9pi2TBXG+p8mLkPVp2jg8/IkGDPaPrJ4z7aRZ6JL
28sUUog9B07Ity8r+GQjcmahAdpJbICW6/MqSzbCVnYb2ogJamx+QkRgbkqKSdlbDYlYDSm4XXYA
PptdRG4+Y/6hi0DwtJ5FqYpCoIH23grqZtubtn8oqL4oW8kgI9h0cUWslWqHE/hYZPGv1m7upWPm
9/WDTrouwivS/wlykvNKJ22uA9DWbNHdN0kaXGC+4u0g5lg07sNlSurbrFMgW2C/YQ6Zjo48sDF6
Wa29Kc6hQNHMots/rKNrnXjhJicgTijmua42btd6jsgf5CkW2tPveVKAVIFl0iEFp8AcuZgvIKHO
6IHqb1OiakibtghiYfZIPBrxBSiUWnYJBWw87HNY3e0ME4cxnZZNiVWjjnBwcZ8iB+XZesSuP26u
dLKaCWCdLE0/woTdIfciucFyxmMc9OWNsd/vRgu2fEnDDfXngCKBjOu5tDLi1+pfc8FePuqONn/c
M0qh12RcSnp6qJ0iQONhWp9u2ZvnVBT/DQVRswM+tDwy/qJma76/8tLLsr0cLJZCmV1dSbfagCjJ
Q41p3K7rCL1DLr+Wd3lnoIgwSPlBQzlhXgrimxOL8zQEFSxmelPSVK/YCyGBQd0nWV5/RO0PR/DZ
mWvmzmy8pwZmOMbYvVDWsfcl2MCl48OruBW+o12SRXCVSxZSyyg6Qhe5LRC2HaFZCe6VLSaIP+vh
opbnldFvx6/HCKGXhkTkbyt6lv/FxvGzHGbBoc7L0oKm2692fDP1nBPwVFJhIouAvW83RotOcKPL
KghZVlahXjjTLgAjtHM1ixV+dF0/AAQF6X39K9nr1qnM6Xd6VPcwxPwndPIvQefl525Krh54/osb
T4SOLTN7OgIBn4/ph+fRsw2CyEoUu5c8zxGGr89D0xPTu9ApkTyGJG5P3L/dTASZK66zTTI9Xq+D
hieGvTPvSODNL4BexN2ozgYIrYuXkUK67kzWKzbS9f4+4slnmZI5WzmqT17JnpevHE6Etl6Fj5Qo
4VOlh0NFryhpghrNT+2l4ToeCApOkZZMS0ZuDZo9tnuOK4moX96zKnGK7zIQ6cM1SNvoMM761VL5
gt1kRNei/HHmd9JwQg8P4B8xEK6Q6dOW9Vl2HAIyCln4ZspY+rKU1QljgO3YGQUkpPGfDylpnf1U
gU684zh7z/UibTe4IzP44pdKcI1EwzxdRtuCTAbBknjkMYwCW16RvIdreZ9GdXK0PHZ1qTcf11lB
D5jugf3tia0/Oe/Ll9NHJqvTPtl08Oq2IGnSfQ/WftP0k7Ef7U5cUCWk95m2DckIirKxsuxTNFj/
1hpLa/Tq0I2R3NY6TCTmCaTBQpxZx4hJMKQQoOrpwcu9iZnQfXc0jep+s0RsIdjk7whKSP9c7H45
fnqieVghZNGI3nVBbZoAdvdJ4hD7LNFdkYnqmUgze34ekuZWX4cr4v9WBBEhZEyKYQd6M3oaqyfg
S+rzxPydYEZzbs9NtIRtsnlJtexpHVD0hK8+jXH/qEdlhrMi/YPIVWPra3Z38WYK8dX7R/hVhbWe
TK0mcC4oGtNwTtSf9S4tmYsROUTcRAS7i0CAYSdMQtlVzdyKoOu7TxW1oiWX9PmStA2PC4sMlj8c
YdZu/R2v/Aokt7lewFUVGNDSNtPOPpCxOJHbmJBExsHPVqbI7limYmJs+AX2IWYQH9soZzlkjPhA
lss6jb0LMUrZDzse/H277F/aUv4ONM7lrh3+xoaGj05x2q8wKSzXBM/HWhHag6uz9GLHL1uDgSSl
FpmIxc+krT5ZSTobSLdHz9FPauCLEeNQUWqheM/EK+5/QEqVFlyr5C+4xoP0eGu4d/UXIUv9Jab3
A+q01es22HRBTNHVkkUUucFPSJDDOVcUZ0JHqMBWBShKwLh4sLDJUaLL61hlH6tzoG75Bha+SENS
c7j+EugjYtfKRr9I3YzvCaN0lqkcwUtd2jfxD4XdGzEbFuKp9u9J4NHYESZJaJevnTOnoQdrp3fI
xj/TqLgpN3gnMJbFuZ/2kPSKt9EHJj5pvUMB2b0PsVCnuE+GvUMkNgPW88wHsXHJSSQKk87PHC0G
gpqGiV93i4OqR5eHRvL3zkQC6C4LRLDS/lUsf26ntCBU+YAd/QNbk4zeCR4z1JvhkiqDZFore04I
4XiUfyHoiU1OpCqs69to2e2+69zokv4s5dSdai3lxciRRdiFyTp4KN8SuxZ73DJfAKbGnSh0hFJ8
RbZ/MbMeilYQV184X5wj82L/imkoHOL6RVbDAKra3rqm572AMG9OLN5v673atLV3KXT/ia1UfGOM
AEjAk4q3P2Bp5prHdtbPrZE6P9aHrhqmase38Fqys71KLzHPpH/UoVu3BvlVRkoTV4Uc4hYGIWJ/
FtF7UjBfKIroUHgTpGyEHUapn63JJU2bSm5nxyTtknZkP5MXNrvUCmP+inDzPwQg7aNHo1/H5Jh5
ZS22c0dQcJ/QfSbaDmUaphyjbiFGdgxxB06+9VxrC/7dJJOisV9KaaNB5WtV88e8eOXW9tRxWfGN
go0f5IeGCgS/gJ3VZx/Vr7PApwFO/o+589iSG8my7b/0HLVg0Ji6VqE8FIMTLAbJgNbCAHx9b0Pk
elVk9ksOuwdVK0mGcHcAZtfuPWefr9lUPSa4J4jOM+MtbSsf/rAs96GZCcTCBkbSNnsRo3ERds3Q
qTa+65GVHDqjG/kpgPY0p79nLm08NIPBjJIcREvCV9a804J4SCryLBtaITMrLApr9IxwXBtMbeZw
Ju3jVLZIr8KpKFhUsbprkNzWYtLdtYFCgScBFb56crCQMbVJmEhBVpgjM7xLZvFddBIlY4q4oZm4
kUOb9cihbRUx5V4qkQIA3srtD6XOAcfQ/e+pPSHkteSjN61NC7X2UoA2Ufvq1S5MXWtA+IfMYwHn
pWYpLxYzXAhdu3jKM8onIwCS0rO/LTFRHJAehqklWLbIc9puQNMIsaIBiFHi4M6IygVm7y0m/fRs
y64jNdjpCDzOm0syBdf4aKm6q3Hz+sRuhas8Sks8CxJ5suE9uD0hXlG5x7dibhNNnB2PWWUKY285
nywgpiKrnqsA+2nC5rqpIqPlkMrSFCQu3R6FjuZ9M2REPJY/Zb43kqIEZ8FCSuB6Mt5OiY3rami5
bgPB7Jknm4MWpiqvjRAOVL4YHSo69VllDXfaUAUbabvfllGgaSY/XcSep9QenpeBgCZ5DHvRVhdW
zU3Z8eAtWX6mViAScIxjRpDRbQunZOW3Wr8VNdc+wMmLR6/kOQzfLbctD7PZDHjFaNoVBBKtiOj+
kBkvi2kCxFCNPIPCFPiAdyTMWSd/RqRT2TMcBJOlv67zu8Iy3L1ZFdfFRS+wiS8HTqcO7haod8Is
X21njUkOipoOmjGD03zKzB1ekgvNWTxFivrFSonegSmrYCM5VGleUq3K4tSh3GZgraIHky9+kmX7
hKwahIrfl2/Ljek1EFI/lZS3edoGtySsc8YIDbFz6oHQLQXrBBoRrbqO+XNdcKfgsx8jh+O81fQv
EufDOs6Kx2BiWouGmYUj83ZWpmeYAvHOLW9oNJjZO4FVrzvf3eiViVi2x5adTu1jZtrWrdOnxlYS
arVGCXou0fDfBBHtZzmKkdPrZh8w07/B3soFqSv73LbeJWUYctNY0lpHPfO5nPSEfaSP+DXV7ozJ
rX8Q+d4r+lMbc4GJejPPjA3PC0ey1rRLYNLDaXIaclbfd/ckJ3ByDVxwHvY1aOGWNEZjbrpkYDrj
jC2NNGSaDTEFE/qU5P1zn0Nhjem/lgOzAeQVEN8+96Nibof9qH4ke3fPPL+HMcDYSyL92Y7B7N/N
pEWbSvFk8dSaadgwGs2TgwbOZwMRad4uIAhPf1jIG8BSnCOCVbpWU0cejEwIAxtRbALDzRAjrtwa
IxqZWlQBfpMe9RR7V+TjyfCHBJjkNs2d8pWAHHBVkAm5bJ+Kj2FMTlDgyVjWuqdm8LBzsGnhSTZP
mce4avrSeB1ZJ3pzXSrlgL49Ra2PGVALq30aSHfXg+UjLx7VUhp9AHAbkImbhFXimNjB+LVG7atl
xECwsDUx4mR69V//pvX9T4SuvzNnUHMaGDrg6nFHLuyU/2CjALSQI5kABE23WDra3KIerxvzJi+I
Iy8tqhefuJN7+rbeRnYO4o5JJ/hdzuJcfjKu/ncQi/uf5e23/Gf7K1Lx/yRhURGy/v+ExS1JVkX8
C2FRfcMnYdHw/sWWhjiCXGrDVkij//oLsGiIf3n0+lyfipSgIJTr/+Yr+v9yHN9Esy1gSEFo555o
/+Iruv+yBQdclSykfhr/9BtP8Z/4ir/z34F/MQYGQyRsAEIsyL/RluZoTrSUKm1TqaSPfEA7WQ2o
FkmjWs1uirbd4oTXIknNau9n64zPVuO9RnRR2Dx6c1UM9h0hZRyNXL/cYhjKsLH04OQdiWYlXxm5
132erS2HhPgeH3cxZ5fAoo6DGIdULSjnP0DDQBr+gkYCiOiaum1ZwhWm7fFh/YZpkm5XyxEXySYZ
9RejGiYGErRdrEhgNKt0YDpaO1z8wEevReeLyOA7XbzNtpvsh9DTNnXx4ZQCaRdfWmu6sypF/Jg1
+bwDooqVQoIcNirSNQk5nXdebtyQoDWvKx/x4AhLOa9qbReW1QjknHgba4CO7Ro9OWdR1K0V2Si1
ULsUuErWy4+1a0glddfNu3o0hrUj9epQDkxlamY3bkkmPHWeu810jtDojDABOg14n2A9KFyAYQ7M
72pyCnSjegpAkuyKUDXDggwTHyuo0+IFSHUfAhg6hpVRN+xMUPFWMREhkJ/dq1+pXM7R/kkiXryN
EGp//m7oPZuCMe+aj5vXSvwf7jfFYnbUF1TzznEaNE5G8RO+7Fuk5AkNXBLyYXoGuYRcCWMk9CSB
K4f4t67yV4OprGa30HYqmuh2yIlH9Z8KW8ns26riqMUAambWjNr2Y0i27qQ9zc3L8K2QbPiUqmdG
LPUuFN2Lh6dsTTQ7+k/1sU3thUxQDYYHdyDKhX7FxJTxb0OMfVR29GO0DJVwMkk2WlPiPx0e9Vn7
GiHDBULi/lwuQ0KTlmqLwZeKkh3RFZ291H9oeE5XfuQOe72LEbKqX5jgiNgGVIvthMgcQPa1wAAS
DOQx40iZd8vlS8JGnbzbjeabwcmJmuqcNenBlmIzkR+/Kvzhe+bMgGAK/rY1XrFa9yu9zfWzXfPh
eSQqhvP83SSAZ+lZjCW8TaLUabnXvbNOpDpCqc+w0xtuqjF/xvLbbIzMaI6Jjr3IEub35fp5RvJO
Usj7ZPMg+D3HkDTaLl8HuBvjfkMrq5ZMwAxUxGFtQKw2h2d45+Ynb6Ilr5d1woezmJ7EXH+PnfAp
Zn7mywDlHAcSnnl+kOvryOcJQEjpcGeVNu30NnoxRo9OkaT2jgYQ4q7ZteemLFYiKZ+cpDst9zLe
U5kUt/4wQVJS1NJolO0mI6D+8/GNk6rdLA9m5xxCun174mZ5MxWy5aTRkC3XHrdswW/3Q3sdm8HF
Tbwfyy3RlcAcED59fn9izN6eqS/9cdQX7UYBmdaV4F/7mACent8TBfxj2X9rLbTEjQM1ZblX2xZQ
mtff//trlrs3McsWJW9DSy7kgV8uvhcH5VZDu7dyjpxkMLlp2byrOJvnmWmu+663NvQO7mMQOOTH
M2GQPSL8Jhy4VQTLTxzN02ouqBt9MCTLG1/+K0O7zWyv6iGT+zfLYhSoz2ACrLVefvXyzpYvazhN
r9MhwMkdw0uT0bzTDRE/QM1FuqsHp7K2rzMWPCw8xsbRG5KeTKh2wNi67fLly492UyTzqAd6fq//
NNv7MnXhWaLLAueirbIw/6GFzVNv1vx1nKL/nJqjq96EWSFQGx0vZuzNH3WWZhgoBvCgUQ57F8Co
etUR8vvQVvmrYbjFQMM4OOtN6ETeeyCS1wk28VaWz2E30ZRRz7Qj1OGc5NoeTVC60soSP3n2XmTa
rtB6Rl0c3FZx4zSseD7aIzxjdRHvJ0fHIJyXR4lnjwzQRlvnjhlRSzJ9YWMifNzZ0oYvwdXyVJU6
QmmZkUHP3ZjZhXODDarVinYzurSJRlqJqVoySAW89Il3X6ulw/SHbymu8ExN+IJXh/zHjaWe5qxP
n815eqLVN6xzHKav9J+aI+THgHtn2pexXexm3xXY1i4Zorxoqu7SkhUlac+FehLpdLPniJbkEPXy
RNMeuzD8iB2GUcSnE8qJosCK5IsTPyc1VqViTHxmyh0odj7lWlF1JQo2eqoMMkbC36IUwSrLySBa
pBeaQpV5+m5AIahEDSxcajMnGHVeJXP9WqCq3rslgyk3g5CV8XjaucA0p8UGwjDevFbtK00xdtRF
qjJJdL0gROPz9mRo3/uJys8tWYd4A1hSnsaYv3bqEkZHeWq5u8KWjbWI2SYWKl5r2fhl6/G+ApFL
vKF106j1d3Rdb4+29T5vCdX1eue2aLjTqp7V1Ckm41rI+MaycEaprapBS7cyyNBZnoxl45LDPK56
G+8oG5v6veNcEeOtNlXMxfqq3aDCMXYufacNyYdI+h1xs6DjnVDSc8rwHyGUHOp6xKcClUUnLpg+
Srth1Z5332hQNhtiv1hUkArPBmYf229HRPYzPBc2uHWPVv/Y1P3e6cEb0VY6JA2GANeBwTFpXPYu
QxVHxy+m+9Qa95F9w/Nb82h07WbIHTytDmFiFXkWFB3czVziysmTI+w9F/4peKKEkPRtZjlPS2VW
ToN+MNQgWH2p2/ruKqnzK0EE4iRxdei1+0ocznxa7q6snu7KRG71+nUyiXaZaIxtNY8OC2l+9Tgd
zASPeDOgVWrEx7I8aWi/V4UM0favXMGSBBeWalFvMEu2aDTNiojRkab+OtcxH2ppR9uqggZmcI3U
NdCeZFrUW8ZEMPNpzITEx2VqO8VsVVN2fo0EO4pIbHkcYzCHPGdsE3rCRLLMn3q1CbaWReq01ybn
ljW/RAN7Ee54FjmduJHks3Xs5VfdSq7p6LwuH0Tp2AhZJ/G87H2aG0GUQECCghlHOstqxgccWMgx
ZI1ibfkkiwAZvNNEuzxYfMZ6t+5QJCE/H79UxrATfX3AD4+1hDfFrd7uBfw9xPSzxeUT65oEt22c
c2IjyxWCVc496LbcDQZFn/oelvgOFSlVuPoTIjzk2aDZ7AizgarCHNd9ilUFmtYgSaJIzbtVIZGb
jMkbYSeoevynoWKSjzz0U1GoHsLlv6JIr1izDCwFqlySkmfVkNmh9GeWWqc5Ysym+EhMPBV1UyAq
MolINrxhUyX6vVs2wxmdeuE9Lbug67I4xq75HLaPsXNDvqG/d1VpCBEjZa6AliNlMFQ0LhW4Nz3n
JkDUIEVmvvyaZf+Uaq3xVc1dIh/LsMPZrrnOQ+xtHc69doSDuNxhdorSDCl9C7bhsZXTbe0177WH
tDzg/rI1uQ1rmeIEu+qQc5nyO90uQVkAUYDSXjZHSzDlzeP4I27RbY0ZXEI+KIPh7dpM4ptwZm1e
7opefQaydz5k6k8gRPjTspTYBWQ9s7m2M7v5mMQaN/l4X1s/pghNwPIe6sj81pnxrnVY2pbVKkiB
Qyxrj1ClWUmBF6lFvfoeWhnGZLU9kG9CJcJO3CuAxbJJLIt+o2dn2OKswLSWNsvahY513gWlkrl0
+RlwHBfRnd+8GI0f+pNuW5UcgOoaLlBvnabZewKjFiDd4Gr/x3H3f2hRGL+ftzhtIUdyLBcOreO5
7m/4VjLWqwScBpMTVUMtN3I9eirruN+MmgUyFPP0ZOgBuuwA7iMYON2hOEji6OiXYb7RregNKDVr
lW5/zLXxism8xWWEA7MLi0OoN3eN6zV/eN2mAvL/G6HrYrtgFIFXlaxIk/SD38ODosK3GLuKcNv2
1rnKC4KYBAJoh9ECF36n+fMpTVVsmHle6vkq6h/Smqev7ZjpVVE7770U9Y0UFBo2AIVW024Ml1o/
sGV+4CQEqKdHQml7K6kN9WaRu5pdtk9hI67TWDzy6A4b3/8xsN/socC+LWXxDKbuD9foV8Tu8l4Z
epGP6UHZpSX7G+jd56xiw9VFZDJxi0U5FboWcqZb1HBaJSGBRRpnWPV6OSN8Hm0ZWwer0NLul3qH
PGoagFVirJbpY66gJ2HTHAGyswUgnF+uvC66I9XjGlBLBtgTsE4+dn94N+av8OO/3g2gBTQ4vmM5
qkHyn8Bgp6Dqnec42KTFpovtj97qwFUZ2IVCeDuhDO9F01NptngRMdUgFFfrSqV7x95piXCcsrtY
l8+5xhh/ecqWZzvTfHlw/BoWm/GG4X7j6flEuRfWOzVQSNrOXtmSUCjhj+ytVKgdDdcNepvlQ13I
j7W1H6Lv/3zxhHqAfrlRBQGSwrZoBpGs4Xm/XTzZ6TMnw9T5FI/j0ew20cDGMbFbYT/MaLQMHLWi
YTcKYrrSR6mF04qZVrkVmfbyz6/GdH8NuuDT5+UYtFlsQgN8LoF6rv6jJSljkvhCkRI54YgfjGSj
PfHrVOCVqi0DiZyH1jmThXHqV2kdOdgWp2lXF6GztQPn3tdFxmRK3M5hwHm/05lDe7B1g3Q8BpbV
HCMiIFdDe7MsJ0Eaf20TSsNC9y8c36gq1MbCicxrYAQtZcNQqyk3gIp6n0yc2aoK4Xbfz6ul5l6q
IA2Bw9EN+gcL3iT7iDovynav2+AXDJ3GMkY0/Jn85OWx8Og6YB7UG9rEoWp3hcx78f2OQEFs71tq
cT6K/WFHmzpa1+poqOrYJEmxQ4QfbTFeuaPOn2fAztxSqLwv+xvsh4SmCO2eBsdqO4JiCokrR/Gj
wqtel/uoidnE65Hzni+8aSenjhVnlvsA69Vp6b3ps8Rj512WD2g5fBtDfA1K9mlM8qs0AxOU1EjO
u2Gq1xJzU2X6T5mmb0eT/ZheiDoEA+1ZEqnAMnZbVSqEElqq1pAlN3UnCaqaer59WQ4oS78D9v7t
TBLwShJugg4BuUQp459h6lwAv72ZNqLY1KWH2CYhfAffgDMcIAizB/KHSoc5k4E7r4ueQ2ePcYkw
dFUajqXYElb8XtA/veT6JC5NHt83IQ5IKC9IZ9Mrbhf0GOk03pKqxDeQn92rlgt41w88ZeyYEDYa
+xRlVrQxPPZZEM4dcLEJRo6k5dZE2lNOCTyI+Sk0qIzU1aIQHQ7QRTRmb6zZiyKDuFEantqRFNHo
wtB2nQ2a3A0tGnyLOnkd6C2l6b09saYJZ4F/lCSkQAKthnWj1sasQ05N8jkhX8DpVzT0X5Y11hmB
eqJ++7EsRak70WvR6s+iQgT8uJ95Q3uqxdkMuYoNpXUxyQV6/RBq8ZMbg80zEbytxjmeV647XcNp
ck/C7td1kRAMAAYXIgqISIWeRZyd8ASlq1Yg1llWb1lykpnpRS1vtmtxscZjsnMnfzzZ3uBdrB9L
4RJraM0JfFjquqUMndAute6wgTZ0Jm7yumillnNZpiO1ZaGxGkBRIyGxtoYOOMvnvegw0/Wee1wW
Vifq7irKVfwS7OuIdjjXqYaihsCc0jPit5WesQf2CEOB9kQ6xkCcguHYl/WjH6XWLjA5q4dNgq1K
1Ridpd0mSM/Wy9lU8+CPk1ZKLF0RnGTUIM7AlzaI9Cd5XBpOZSkuwWzAnEV+D9SCS8MhWsvZslwr
vIH4BuWCoJnlVCWalPzmsQ6Wk6hO5bNxRUI3kIUlhN2z6/1NH/Wc+OIzrZ0QBz7eFbdlyo2zkm9V
G2wRABUoa0pkdUj/7G6G9HwxF7yKuotWM2wjJsAmtA6ULYSvqso9oZCg9Kt2lfCfOdNBbOV4XSb+
Q1XaM4bxABEvxLilgu8zVog8pjXZYQuwKzQVbZfkR2ZAey1HIeU0I5+ur/Hj7HuDYIWtoIZayLFW
I2s18u7p/vonKNJUA9TsuAYiHn5ef+phUvQjQNOV7/snT+3hwCGLNe6Kiz67CkJ8b9nFx9J+A2DS
bXu2vtBrILQ4yvM1HJe3LtUqAeOqIHzI3gs9ZGgVjJ93F6g7cW77+/Z9CO69pHmPVVnCRPx1JEpt
uWuXiml5YpAE0kDn4LByjNHaSU0cPNsRl+WAZFXxFzCF896o7fd+Hv4U62H+bQfWHds1hMk+7JAM
bf0W6yE9AukxiMZbhPvBSvA0aPmdOamDWt6fS/UBwpbblklwCwNmpEHFCd8QeAqWA+lym6qHaSmG
ck85XiDJ4a5TLYNEsV0JkJv4ozqag6wRK+uAxKs5ehmU3sTHR76U+CrlcY1U4NGIy430jI9/3tv/
XsoLFb1B+B8DKZuknd9GJ8AVw3kgR49cF3pJtpN8mdOvMI9eExBjaJN5fJf+49LbWZr7RCf8dVpa
rnc4Rz9JZLggE/ZeQBb++jQMPqRMbNGv//yyxRKr8luFRG3rU9p6Hoyk36ekZoFp1CjgJUyuLi6F
hVrOizelOlN3pfPX2MdSFYGRBRe8d0TzfR6EC+DlkM+A8VhZpF+CLTtNyXQAhCDlFmuNN7V8AXso
GOIbJwYdZHQpz/ttTb/gojbWRgMVNUXVZflUEIegeFYGfl9QkLZEVDnl87IOggQAkUNsHudmWn5o
yOkh9GrI07tDc8T+vw4SDx+remhcDatLPlYrUQvWItVxdNVjqHnZXoxjsFpOp4XJSRvaCfLrirB5
lCaw5NaW8aqno/jMlBjJFSBLfdwIUd6MQj5iZXr2Y+95OUeaBUmI6CH+am4vR8eRLtXGZuYsSVxd
aZa5dlDT3aj8VJc8hd5UWuxM2xschDYNbn2MGcQnqpaF/2RJ7UsYe/Jz9vP//uksaBXvlka8n9Vk
d7kkE6imdtbDvXfx3y+rWlxbdM8ULy7Z66qG51ROcI5tdtc/3DN/O0MIw3PV8u3Y1KkE3f1axWJC
Rn2ehS48UwZsy8HcyOJHF7ulOkwv907mDV8Hffqu9dAzgz45EyWhDnRsYHFAj6gZsuMfXtbfi2uS
KE3a38TLeK74PWMGw9iIQWcAosoUbI1ZeAuV9smyRxqny52iehKcFogFQXHU1sAOQK/1fxiisqr9
7cxh6gYLAJHanDgY9P368fiRNzeZ8jw0AmRNnt4YCa4SXUZfyrghuJU6aSkK0YCyfrU+wY49mmdf
BYxyJh7CNFpLW8ANYvqmKujlq+dRHE3DgyHsFCjPf2ga4uvJTr/m+hytMu4P8Qw3ZdvKdW3It0D1
lbSJfgypo4z6qqvTG8+ct+mEEfRKL6RzSwRUsNdNX7/tPIoH6NTnIRfVLdr2WHn5gBXeQ+Yrzigq
Ibboh6Fn9jBqEtCuHdsq9Pu5F2RWo2KHvOhqfAcNmeWJnVRnOqk5u0vaM7VgIhKrldCX75PbOUi2
p5cxN5+98A39UPg5IBrKSpkHk+sIbeaAG4uGOi+MjuxL1yuNZ2m+jTSMPo/XbrHPWuoGqUbhAmNF
MVoMV9SjMSqOXhpBR8ji6VpLmonsG0/ojkgXUCfafhojVRtB6fWQ66nlGcClvTFrfSd0/ScF4SWG
tALig7Z2W+/5C0pwAX9/mQiS7FJvKaU/x+KOZ9p792KMjB+WtaGKwyc7at+ywnpYDvefj2g1vE+l
+KZ6SnTYf2rhZyrgUqAv02o/OvnhyCo70uLUApy1mvvZ7V+eqjAivPFS6jxTy2OnzuVK6Erbm21w
2ed0teZJpP8Io7cDdSQWNuoo9dsS54I8C3h8c+hoqHUSkLh6IJfB7fKyW0duk8ZGJlcyc2pr63bZ
mno3fLcnS4WS+k9qutx6fvGHntLfFBWmQKXjsRHZyKFw1/4WrhYQmKdrcjDBnBPusRwAjdamOiD7
z2+gvrg9B+VlumX316lTDQq1SxnqTGh01tXoq3kbucHTcutV83D2bXLkP1uqtIddvLErWz1uamTe
+fKusopnNGTbZVDLfPZP3Rbx95XSUkukY5hMMyzL/q3bAl6o6B0bcN4ywk4zjiKRcO4xMMw7W+K1
Ti38YEtbvi3svRwVgk5Y99DHGduoeZE2Gc8theUfxFHmr/lwqhNhOeRfCdYpz6KL95t+xc1UEFcq
nU0YlM8Wc7V54iHyvWVCjrsNZ8Ntx+Q/UZnuy7k6SRjEpEovwa47S1YsklRg2pjimDNP3mcf6py4
rLRLY2iZYlZu+yCjxNxOqhu/lLxL11zYOiUvrP8WEcrlnzcCWip/KzopOGn60IVXjS4sab8uwZCC
ph6YN/1JCNQw3BtGfCUxA3OAFEFMH4bkAOsyktJxJiIJ3nex++C04GXS9BQ25OzK8dlxy2ev8/1z
qXIOkP0d9KHEMGnr1nn5vxCgEXqCDYdQ8omS6GsOW/JO1BtRNdOltna6Xl1gqdsnHfxF7966DoCT
2vG/E36+67EdXbOB4bUgqMlJp611A1Ip2vFRJWBjqfdE7hziEKZgQM7LwLbFaw66FboSez0MWrO2
tHA+trRCZjH029BM6RlIBjvMRZ5Km7z0jOnpyIaBoXmTTUI86emNLzo+d4184c6Vd76lOuR6518w
/m4xNwUXIt+Tta8llNi19kPYw4PlFCHhqPG5IczigM3E3YDyaYzJXmlenRwnLb2BZhduRFaOvCob
KxE14abukZlDbsDalWobivET7YV9qmunRssODTbGQb7k3rTv6J7G/jW2GkhT0MTdgAV9vkvb9Kaj
jBebAPmNgsjFYfHDDGF9Wf3HzCqGCnqT+7Sao6hS/B0Jo/3D07SnJPTuon7rSm5NE5QEK3OYWIS+
uAwuywgfEHcg6RzojlZt1j0URDCgYhhXES4YRlWwFbVLMZl3bZwdYvgXzmZuDHpUBGMkyWHKplOu
fe/yY50T3orQ/KsHG3QFamoDNPALw/cdxMZXhBN+tJmeTeIHHBqDABHyxxanTCLEKtMhxsMii70I
ja6xrSrEqqV705yNj942b/URhU5b3UcjmAYP8X5DPjlXRdygOq6pjwvnR50MNzA2nX5e70TOMDO1
VjdTcuNXXyRnI+TexI9rgI5JUHTHnfocs/Bl6PKNdMpjQeE8e/g+xPDhyop588XFiGDMLslvSipq
HCx4i6soxnVsocZXKCvYvvxGPO3cvsVz2uzzs1b6W12GG6pfr7lFz3tBK3o7YfaM+kGB2VZ+qh34
iEHDoKsKALYW/EjhoIfvmKeJDB/tGFPruP5NWOcXEFpnBlfM0Z1zS65ayg8va+vdhmii9e63DGFx
UP4YWuxdVnqc4KEMqX8/68BmESpva1s+jhYI8bSyEE8MhPdGG5DVN26T77povHOMDpSz/RIw59Hj
7MzLeiPP5mrzbrOA9Jr0HocCMEj7BQbsF42cqCHxDqX0nBWItz0soHMxYjDNK/xZORlhaWDRhygI
EbMOo0Ojwuhua2YbozefohyTmqMbzNoNAB5k+9ggjnOsvEFNty6QJ2bCWyOiK22nFGn1EB1KaAd9
Q6y7UV/x0iICutjZCJbcfwgN/Zh796iC76QMiNb5gkqMvPTympbmGr7/m25pF3Kx4PdITGuk3UFg
HgH2aO19NVdkaRRvtoIZNIRjQpRHyVOcRqfcB0VxZxAPmZbtTYelPgwf4gAFOKC1yhP7ut6VsX6J
PPMuztKHuYxeRye494se4KUyuGgrNcTH8MJCsmGTp8IMdim+J41pe+SzmWgNNmqE1QaBww9+E39N
K/Hux6DvLL27yso/j/5Fi2gWKmpB+VgS+2cmWzG8mtFPET2fi6JcxX27VcikOrM2+mPsOQ9FuLkz
hm+89DHAUmjS1H/ureegwPbgfpSW3MCa2mXhYe6Ic+tLhAYuZYO5rS60FmCF9ivvpsPU5xuPGCSw
OQbT1Wi+69W9jpdHMwjZ4pHvJpzJ464CzlBgpw6m7AHbMHk8av0M15KetgoyplQJQAf4M+Lvrnns
6TMSe39HuuAq1EmrkfuuK86BfzYa3DslYETc1ajjJpK0shAqMVRL0RFG1p4aHugKa5MrCMRCLJkO
7x1adHxy59YKd0AccHcFZ48r5Lkmenn3EFXI/KyH2fw+AksZh+Zq4xxvASNgYl9Jq4IilJ2IuIPa
5QGqHy6eVu6L8KP2Jzrul7n2N2IQgKW6jU/Kkue+WTAUvBCJj9FvfWIgmGKQ6nPbEmoz2C1UrGEN
TGOfFegj0LI3bbHWg/souKHXdqgF/FcjxTWy1/HzAmG/7/FQmxjeWruht/s+VAaOs+aIq3tjOhYV
B59Bk57GERSPuS0jrVpLF6G2zyGcHj67uLXHsIgP3PCOTYnjmzm1JuZN4rWEpHWU4S3xagO9RVvD
J6NfDfs1ofUDMWglB7hGIdyuj7I++2olwTo0Y1N2vR+4EtbGSRgco4hFIt0IcG2M0YGppO18700H
1El55hSKd/dFRB4noZYg5zsh6fyjtXTmfTS9djE8nXRrBhrcX/3ojh82Tb7ImJX1cA1m8zX2KUbt
YNuU7VPPSxRhGcLj1hF30KEo26vF0F1D2THSSkRtup1E8Rzq02Ojo6704XDz0Z3sYT5JbdyiIeQZ
ozWarS0ds0mdROgfK/gs+h3JJjgJ6r1o4rVOxJ7ltftcw7w4vHVzYJBRQKByUckzHK073TS+g2a/
6GZ1gC7I5gxH12d7MaFD+ecA2lVhulBprPsqSr8DkcMYVXbIeQr3JXUD8jJHAcKcNnX5w9JVNkyh
coZ5P737Kv3y2U37E0YiiNXp4xyrZCbkuEIk98ZLDgza0a5zN26MwLzFoGZtqrh5tER432BkoSdr
/SgFtL0IaHVhczPPbXoZdPdglsm1lzc9wJfIfB6cH9VQnA1sKBk1quGmmGxV85u6BvSdqE5t8doD
NAVksY8Kg51zR2jbekrLb+YgdqSwvDWeswFhihfYI/kwTR8wrA5zcvYYaBrEOTCuvo8siwlvBuhr
3kCeuRd8q/fmuvY2ZT3zdRJyzijqbmIz3Tt89MoFHJIHqTHqqefyOfW6S0lQIGWQ/V533nsd9Cdn
LmOocMNpCCHjYe44GwCDt1RNM81ouJtNKK4M4MlQy/S3GQU9klDKtoGI1ofEOgj2IOmnxMkJlYxi
6KwtiXjvspGuawjZwCoa6oDIRDS4yRtH/4YyEIEWgcWjnwUnEovRE0yDS4ZU0Vwk3ArWDlmcK4fj
aRTl0zEtRIzoJ6wPhhZoj403zitt7scTBovwyXHyfm9mXrVZ/tXJyMXALnIa8ils11qH3a7LCvYi
vjWwfUKVixERrfoj6Yb6uTKnfPX5xcn00yHObDMg+SHlck6fHDdlA/bG7OTXIUQvjpUYHnGstwGQ
1dQ5Y6YrXiBvZ1BFgHybMs9fdNl3B6+pRvKHsgokQqetx8HG9l+RsbJ8SSNa6LOAm/bLDxhpirJA
zABnxjl/cRMWtJb0utPyr6ZqOBP4IC7Lv/oJym1iAzi3klqMXi549Utjm8qabrQVkALlgD5eTfKQ
mFQUwdsUTO+tzqsvFKVKf6nK+GjienLyawJAlsdBI+4a6V7vTgfmY7hEC3LkKfgHvNIy+66SVuoH
oiVb8nGqvUP8GVvWsJMt8HPylAuv2ViD+ei5s7najRYjb6Z3XxJUZ0zw4lfZ/qAHe9LH4jHyghp1
DCspnlqUtGQUSjit1CQrdA17S5t/euy06n+iqUErMoOR3rCrdWJws4r0OVBfggxF9F5otBpebHaI
pCF3GbhTuyADwetz+MhgoJ0Jdtu4g4nC2DEKn32z3fVGuy3gecZucK0Brq+mZD4NJRBzaBgaUokC
0g2qinDfzf1pMvKvkb4L+tnZKXVa1BLmibt07ZXrABedi7J57VaoNElZQfUqHnxYlsTp3LgrZLgE
KBka8i0nfIMRjOqYUCikq/GGHFUc7t58S4TBG2vOyZfFg5kT50HznJDKxke+xRpVMDyZm12HDiq2
WG3B/tyD/DB0OWAKaGknV84N01oke4z0e0mKLJL+5KRHr07jsfMze0NJN37vdYbTZupfRgzlDoZ/
rb4v/Y7bopz3nW5urBYFZIMjcqzcZp/BN64ZpW8o4UHgkAxK4mszeT8LygO/xqpbHdsouya599+U
nclu5EyWpV+lkHsWSCONQwPZC59HTS4ppNgQCkWI8zzz6fuj6e/MymwU0LVxxKDwkOikmd17z/nO
Ff76Wkvka4LbohqQ9hYYxoV9qaW5mQYJXSFcOXp7syoIy79L3jQorT9M0Ymp9zHKOQcK3pc8z3Yi
lj5hAtp+hBmLlrfaOvh7hTDXbUuDKJlIHG2L+VXiDK/16o9YiPa1E8NH42w31D0YmAUGb/FABxK9
cBwymmNDs7rkbohQWUgf62lhlm8FGyGAHvNBmzboXLe+m27p0/bkBXGy8XsPWAh8rLl5mqcA4geS
1LEKXxywfFPZnKwYZksex8a+fDVTzSLLcQVasriLOrKfonCbJcK7ajZrRIWO8Mqs6qGrHk17jskT
lUStLoG0FBlqfmkLe6YPkG6qUthnQysJ+loQAK3RRnsjtxeYbnjEbk8GB9z2A2MKXGTjBu3qU9Fq
xXT0WqdlKSJXSITVKSmmq9Kvzku/X7PnHz74l3MKlnzlB6a1rXN3AILunyaTDIe0r/2Nkwj9Dkms
Dcqj8d8rdIbQpLTgrKfmWnKiivbp0i7NTFldh45oSwh3vGK3GNYZCdEnc0n3IN2QGnLybzNi9n1g
lNWBkPPzNFX+mXC5s8EogpqNMT/tJnPfVrp5Fp3Lvt0RcENzrT+EBuY9xiAAPl1LghJxfmQkNBMj
QPc00NsH1/T+JPDbOkzJaLo5n/eEIFy0jG0xSqzHweAc1PVmf1DC5T7tzX2dB2d1TTuxA06+KjMT
pJZlCZrj84Q82kJaQrt2VbYzgb8OBHh3O5Zesf4WrauJmtt0RLbiwaZsKPAsaB954z7mk//bwO/A
BBbl4xzof+Ygv3E2kRt1KUvE2duJTktBO91Gom1OhWBNG16UHUW1r5VQg5QvHMLoVVoOl5bDdHj5
ajex8cv72ta3KRBNegnf/6LgYajs0dzaFvELdMIB4yfe+9BbHFPm5tgvyMa+k832M1OOhsQ0NnOR
9d8jKh0g/DogOHAP9ck/RWnGY5j0594jYt5EV6oX2CB0ADEk3RETgjpfeTqaGrEr4of2gsrRW+Zc
VugdSEd6zRyNNB6t2VZaDdEqc1/USFV1erMQd+gk3HijZLoeHaYVp529l6O9kyFcgUWao35emLl/
AJvl59GwvsXNSocAyeiPg90eyw/w02iJZl7+cyVGUbKMfzYK1U9eZM4aVLX+PSRS7yxmXWOk12/V
9xWLXHvWg/EqW8zRi/0pdT3mF5RX6gKjVMvoSWO8Ye5CFED9yP7EcOlbWKK+JDQwd8wuKld3kXlr
y3AYY0nFAjeuncWqQGoOuyGR4RhgV2lc5pvSTn+0xL2sqqx57JdmuVI0FKZ+GMKw3kXDUXbEdo7j
Z7u02g2a99/uEH01LUtYYkjyEZi0LMPJ0mD0DOptlViJBRGtecSvz/l56c8HIngXWbNXQhMHpxqT
xiV3IVrXHuE57picHCTDG/QJ5Sp2dELKXCWF1WoIFQwMR5YpLU6OyXKodTigDM2bUl40nfE6N/MZ
AF72rcUAN4SuGJsV0abND2Vzmecn247n6zLrVD+i6tWKuoSBbet7tT6pmXQwVjc6EbbS+gCY/d3H
rP7qigWmV++HCI7TIuBVShfVbQ/wPpj9lNLIQaGrlBJq7DF59WaqG4oYTyfLDoW5kspoiPexJdAe
dBD9rDWDMq30IKMN8lXTaNErJbG63MpT4MPSCbL5aGuWTcCPbm8z1wPfQKtBIzaSDVXHrEeO6d5P
xbRqeo3ar8suYwcN31jmtGrArIZJ374cbf4iKjqn4aU9917z7YbI61ijXKTtTWjPInUEACGIlfV4
bivruGxRm1JnKB4EjMh9ZF49ywiFmL0aw9QhOJObTvErOH8xGXVzonjMYa1kNMr26S/uqDwPj73O
/onrmRPE8q6tNF9kVLMCLt11OtFMqJjdKInDQjozzQKej6AFsAyL1Wh4pFgibvkLxRRDko5cJYP2
9FrdDyFxvdyASNt7gxaOtv8ekdmiXIcBsOgfTdSUGzWUU3MkWy9YCEBJajhVsn3tBskhqjPBDcN9
S9Khu1efw9ihHKqjZ7U42N5yrOvoU9cad52eHyaCkZqWmtiK6OmJ5l75e+qeEfkyqQL7CDWjaHdp
FZzDAchCiqNnLUzvoD6elB4dph90vd+bsCmaFZuZ9/34y5Iz++hAQAxon3oodMAea8xTgmElm/Kx
LlmLRBOIJ3garDIs09+KIjXCSkY8leFBDYO8sfndzZlcL+OswvOe9U4+u5GzA3nOUXjR4SUOmT9a
MmL2mRBfz9xB/lA0CNZ4TwYljK/RlSwaI0inHWV10u8sFpRl/v29aC5OPo2d2G2LmrCejrOxAXQK
V/o6XhCZapG36roiXs5p9uqGr8GHwji6V+/uR1hIZZ8s1AibSW1PB1nE/e+gsN6HwNbINiSiarEg
xDHhMtaQcRmKX4Y535VZ+W7QtAq9+q0IUYdHgom7NMgpS8ybScjrQbeqYNUE5UbTy/IIdgInIGPR
ospCCt4GZBTPt3rAdE5QR8GRU91DOgAvMjCJVUnjbldz9usCcXVyk2mDsH52gQ2ItcsYDpRDidpr
8Ze1mIXWOBhWapVUkn61TKjbPBacuXxss7pr3CmFXYhwYdM5JUkVKagyYlGASVRXP0MKBYOcQxyb
sGOP9xb8ImWS7FPbJO+IIgcWsUseRVmu1ZKXECWNAs/G1sYtjPpnPlR1yKzZCuFblQmpWxVp9kha
l4H+ninie7kc5BMXV+piohp742twXqq+psVQy09LI7TWH7qf4Jx3ub3E1/FEryzUrHSVGSvCwIYP
M9n5GjZBsZGhjdrRJCdvppRAukzLLRnl3jVIlVA/iHr81UOoa5gGEwECAhmZNu2ZCh+8oCi+DS5Z
D+G/DKTO9GLetIuIMybLe1Vb3JbjYvHzzY+sm/cgZYimX55bUKEE0RDYsijk9N6j7c7jxvX8pQZ0
alCulgu15KnPReDy2Jp1dVKfPwEuvzUDFqo6qCmNmWmjJxbvuT0Q+7CcGtsWQZ/ADYYCzblTP4ga
yy6boS3FsUSzgZQh+mPbEnkRUedwMl+6RS1a0foeIaVcm6ZaKYFj7JMUFuW08DA4qeVfbUh6AoUs
8Ig2YpcNhURwgI+Kq41T3TX8lZczsykWOZUadivQoPbIROUpKqIfnab7OwvpqjoiJIlk9wqBuhP0
qr7d70XKRH8xTDp0PY2H3SlKbviMQ02ADnylrpK6OZUcKM2BLhP52p66+qCOlEqdPOTBWyS7L7XN
qFUnbr1HHQnE9+6D0gngRwTBmX4vktLlc3ah/0L/AiOwymfP3sUzde4iVCE46y1nFVW7mvoElSbA
TsNfeUDLUe29+ihZ5O07TulP/9yMW9/dTGT97OOabqtTDwdl3jEXTZad/MSjSIo3RvuZOLRtsHi1
F+mojKzLRMlElY+Ms8ln0n0L67qskU4TYLCHYQtikn+73FsaAoFVHsSnhPaDb6fvPaa7fcZzXBlT
flDXKi77CUWqf1QPek8PjXUTMTOuPcJMQ4uxOCndK6WaUCrOmsix1Rh0/l9G5aLv1sPUvSjFhtJa
poRRre1a3hshhMdksdUroIwe4x8MJvLZy8E5ACjYuKZ2HmLxNOHsV0ubXFAByl2odpdUAjQS98ni
2FYaMrfkg0bz/Bs4JYHIToZkDatNmJFaCHJ45Krv1O481x2dYn1cR7i6W4e1xsqEh0mUoyPy/Ybz
v3ZUTxia1XIrPrsSHVDgR6+mFh+NPqa7lrrglE0rX6s7Q0mCHYNlKCTHcq8eXjtlYqk7w0NMmqRy
OS8ClrnntAOn7qlJwheLuPs5oUWzKGVNskQ5EgBsxMSxjiaf9G4e+38cF1wUEDMC/LHxtlGfvvCT
ksFr2Ucpx+dmjluOA3ybtt/8mKi6RbfYjNB6k+OMTjfYW4J4g75Gzq0Vn2Zrto+kNywONVbJwMU/
kLvBHeCErWegzxxE1HIT/FZSC6XRVBfEIZmFZg19puRtHrrhIHpkAeVSaqBavkQWmaTGIlNWnj11
oynMg9JCegLvX+YEMwju1H8PZtwo9bwHtMFsq+7+KD1rFy7+WR8Fv6nn4b4y9QfboXsay5BRQW1f
JoBblc+9Wuhi35TFJYH6so1je9MsUqPlRzbbEqdO336bAtuWnTConGcJMgMGe7tW19vyute+WQLX
WZOWh0Tp/9QpKQ+erblgDTNqDbjBT3VnqKOBugjqoN0uVZt60qZCPrm+DbFueZNlb6OrR2f6L4mP
kOGXTYiL+ht/ogs/AWAP+8o4sEORp7h468iCWeqeZSfQKVvqcaN79qly2ptuhPuYVC8lBapzHX1J
3X1pBcfQiaz1IPC7/TDAQ8/8uNkxCOARRhy9iNS+V7DFoe121q7oQNJqurhU3ZTvlOyxrxmLA3ES
q4yL9X2wH0aXzkGbUptOD6oOIGuBJJSKtDP1BKo1PHayaFu138e+JuquWuM32DSwZMI1uVDgXew4
u/MXn5WSmlgifgVky/zJXvz1nR6h5OO8Mhj2I1qktyJpL/QBvsVfjBvfKl/ufSkpIfVio1aHtqt/
qU9OZMNTOhoH06gcnlPOYkpbudivvLmwMHmYf9S5Si076hwRt7ZHAGp7VzQMHiYG5ItgTIlc56kB
pzHgl18MpcpEI3EDozXKv1VZSm3e9osBV6/Oqq5VN7zawPIieFjCF3ypv0YeiXjzq7rrh5nSBpAT
uSSp9b0gDOhW/TbfvlSjJlb1cv8kJeUuHdh9YmYE5JjotmLkNFGj/xh890vtGljSlnBw5hiulm1V
5a4E+b6ePfhe/nPOMTxEbes9MAYJ0OMtRXykw9Tyy/ka2e0Tt3y5SrWvevGC6xSP6nOcEhufCJ5E
UpI5qWhrVeT7vcOJGgGeunZwtKFAPZKL4J+6TsOumNPCgrKnboxlaSqNGlBvgqggnN7mYGItwWN6
IKDmkRw5vOMpCNY4Tc7qRx0099lM41c7bMA6lkzP1P9VxKl+6qRNpsjiGSXuaPlsWBNhwn3Vmkfp
TM9aLf3qjysv4OQaOyu7OMhlGdQ0Ld5ovfWmxWdt0KuTKrDkmGJ+jvbxrIudb9Fw7ArkEsrHbLFw
LkuF+rCWX8RLLaB41GSRRwMzr9oKbtk4kzW7fCu6wCXCrOPbtqt2u25KC/oQyRcNyStqnvyo24R7
LcdwdZScCB+ku1Ey/BAWuXrLEYcrG2gaPXHMHFgYWHv90czXSE8uOiFRl0SAvYazRVeRLVuimXBZ
L/1inECl33rKJ7q4ebxtZa/trL58DvqyOvuu8eTOeveXqZiKkrqla8h6UoMYjppqHVc3vfr+YlkG
HBMpUNzEohcVNm9+STbyRDM8J0Izbq0/wZy8V6lvPEXDPhg9MPZLFSXt4nGcYYy7NhrthQw0oFKi
zMP4mNSErzo6ObmSg4ONcIqxvE8oVyciEhAywhvJtAEBO7cpqgZ7Lplytxs9RCU5Bgw23PJJcQgo
FYazTGmuqg/L1pDLwPWjUueWU/LNLqYm7WG5JpZzVfstzkXKfmU+wQ4+wO2sZ/O5sqKXsBFfoU5g
xrLBq5rZmSLU5xHSArV8kDqSbZ1wPqcxq3fi8lNgyQ2YJmoPtaTPoyXlo7T4QNJcZx5Qsk/aZF4v
JIuxYsbOzmuBHHb6VRGzx5BUT4jT3ilfw9yQ28yI9mHPOwcdLZ+MuaY6jzng5F2P1r5EwzFyLj9o
ZoYRpW+e4ta50abi0lCvpn7n37eL5KtKyoNn9ricGVBlcEiPMa2xmb24yf1sYxL9zJQeM0ZuzjYg
fRLgzaGm1xx2ewPC1c4B8rSxoTBJdAWrLu3SXZ2xCA+MTE23L/HE0OQTjp1tiZt4SGGQ7xgcf2ij
5ewaQac/dw6w+9lghvgXcbfDBjP2uyNr4h1EdurRwHQVaKBES/JdV58x3p0puVju3NjfMCm9J0Xq
ZdDCZB+SWhSDUNfruFqFQRvsY5PHS7Ml+Zmg+zbAN+eYaLnYdchrxLo0VV11rpCK2XlyEjU94LTr
mVlj9uq0JKC5i3aZSEESZGJIHyA7ntzAdo7xXP8ZBiKpagm/ZGiicxiQNDs1EIxIGJOOu52jkSGW
WWhHwZ249olxD1rQHgKuyZqGFNkeJfHpC8MqKR+azCvXnSjdbRxsu0Fvr74JmlH6Et2HfMSskVH4
010aczKLWgqMjUF2twhHsMZjeDCOpLtkm2nWTjYpJ+RjmDeeh6D5Ijj9M6x5SnpjtM7mYD20Y/U2
Q+be9gMIB/VS0oEpmpJVWGjFjlCfBzpMNKw782uGVnpIynljamN19B19lzUGOjuUqnbndAyj+Wib
DCMPVybHQ0yI5xSI7jgiaM1C0pFSVz7YlntrZOngHZ6C1cx8vO2HH1WTXXJJc0g4yOEbob2VTgCt
S5YjMZBLup/b/XS96sMLyDKpnRx5U8pZb0ZqLLoELEXcpYfGEx0TQukzdaPlYKI7GYrwxZtAXLko
Q2gxi4ckj2cCwkIEvj7xIhXcG+D8a3cs4QAs9Rzjp4/ACR4ZiaMGnDCW5E0GSzb8jbuWYFngBwDh
z7UbRlsPVTJWmCFdudBkq7HrqRficeW35zDr6Rd2HuNmGazTdh9fW5KR9zF19taMibQN6+XfVZG5
zEj2cdwDsndiOMWGhhHCw4M4Duk7xYbcz139qtFnnQcgLXXxRm5ZvUOnt0N2R6PLu5nBbwcxxYU8
AuSD7nh2hsZ77cSHV5m/5eiZuzCIfkX6KK4RRkIx++HdK0rjGWQ9IyA8OOC4aG2ZTrFpXWpvhOaI
DChcEsbtqI0I0aB+mx1BdI0T3jqmAAB1EPA7kMorQxDgXZge8JTptTPA5bfoHXPgTEerjEHF4K8a
aqNfTZXRXw3QEAPmniQm/iQOUbR7kP6d0nob6eGc837pCzWMSAD2Qcn1408v1aKjlbXuyTEHokZB
SEacohCEUHKQtJaVIliLijaenjBYDouvxBkhnWbdkd5YfB6rnh8jghpbkY1J02xJxbNn+B1uDroN
rdZSFRRZjpoxIF+yT/RLYbpE4ZCqShdDbBvZvRKJJveNDVoJS9sWmpN/cekRWaFTHQenfKEVtzfh
3q5tiRkv84WNkToMyPQbmmtMj15rzOlkO1mLJozJvU6341S7OV4U7kIWNzQWybmJ9CUzF0Fa5vWo
eCQXovQCslE0woOKpTJyKutbYf8/glD+d+zIz/F/fRYlJOAgbP/3M7SXIvt3vOS/fMk1+uT4VXy1
//5Vy3fzj3eCqPjXd7f5aD/+5TdbYOft9Nj9qaenP1Cr2/8LY1y+8v/3L//jj3oX+t1//v63T3ii
7fJuQVTkUCTVXx1///1vYnEC/fcUypfP+uPfKJTqX3xjKC0dDKWFUNG0+cBdml3/wFCK/8SxALYD
gY0A3bGIzHP6bOHf/ybFf9JoNDH6C2mblmPDlPgLQ2lZ/6lAEg7vaNqo1Iz/CYaS9/kXvIHkXSzd
Ex4sB8/EZPCvOnfakr6XNVO+qPj3viY+q6J+iM1pWyPj+i8X5eHbEfgfeZc9FFHeNn//G7IG898c
VstczUC8JIEXYGr4f5xNFpqTNJVA9+1lsJVGJKu1AtIzKSmPbhg0hxxz68rVJ7TGTTo7e9I1Xr3Z
8gFwTR0K1p7I2tyqHwnHlil6Ls3xsLdymn8A7Bs+pJyLNrbZHYeSQMhybusrs/x7EQ36fc6whHDw
Xhy63EDRE58Aa8U7ffCAjGEyvDDD/evFc2kq2c5wMEtdvJZ5sw5cPT7mUF4233FDAJ6XA4S3aaT/
0cbaex3a8YNRt18EbY2UnDV6LdsIDlMQweMd9BfLwfM8kLO3Njq9vHaJQ7NHEh4ed/G4s+wU5mBv
PHPUt5F1lh4c/oFms4N5sNeM9jBOEqVtURlPAJX1J6fd9yXaltrqm6NuxM1jkqbXgFDay9yTYlon
MV07q0gedSRmRhKJ88jHQ/QX4sp8HsRDAwh4zdppbkSCEX12EaQby0vYj8OJzL1UKx9N7ahA5pZO
XJkYUJNH5K7vJfi7UwIEw08uDtXN3hHazRa5dcmNjtmxzF/Y5qJjEksyaqziCO8e6+QgnnMmbbes
tuRGu3mG0F6aojZuECu0toAS9dI79D3w4XWoYf3pGMvGOUBC74bJxlU+yls+EztMD6fda7r+TPVX
HfVtBQrjYoyOfmnoFq/lorhxEpJARQZNvgjnh5Lz2lpaYji4o9E8x8WlLe3+pvn+uexkDZGCQYpd
6d1r0+TvgLv6c9K53dnQUftUnn0Y+mF4aoakfBri3j4gECFhoTx1FQcEy9HlUXf0t0Im1oW1Od9P
nXTuqlKeKoJ6D9PIfKGI5/655AT0YFjJXuTngWHrfRN4zn0bT859CUyfbu0Q7oY61c+BbQIYLnzt
QFlzbFJreFAvXVMtqTnT5Z9/FPUIAeQiVR2SVEEuppcyZrYlHdzZ/A8bpzKLg5+ityyii0ny650b
1Ae3bY8ZcnGiwADoo0W9NVHxaSVuuPHSpN/aBjFYsiVpLu07Hr2EJl8HK/muk7Lb9bP7UzraVZbl
9OZXpEYTF3+IibjZOAVnJK0iTq9PKMJ4xBhRExl/6dPkGs++d3Cb0SZa9pkiL0IhaEYXqzNxzo3x
C3qym4ZL+DWC6QDdu91Yk04pEhVhuhHTZO54PmoiIqVxREFHo871pseomabHLJzhQw8GjsdWXNm/
IZ/M2aprgZHnRZ8A3qHuCN1+PPUY3+2hGk9+Hs3rykGkPI/ZCvnMkbr9xql2XMvUfp8ionjoI+2h
DE8EV0bDOpQMEifiO3Qr+apbkoxSg+CnLmkfAk9PdiB+nrKG0UIwbsLRAAVB/iFEDeSURbtuYoTt
WSfOYPd/VRp9LJjqtNnsaeUJJq10oXZFMr0UdjS+I9fhqe9RP3OsmB/MqnnOHJMAM2Gqocp4myvt
ENlN/JaQCm4yAp+roD1Fhtn8lxf1Z/jy0DGEFDpEAOjHXG+nra5nxdPojY+aCU0yibr0Asg7xsET
/eHnfUwXdH/fy2gTEyJrV8m8qZIi3fWeF+/KYaofyzQ417kZHcfEuMVgdp/bEJI/Q6W9SVMRVKNp
PtRQ3gVhPA3ullXI4oj1qyA8NzGayyD85kK708FEtG/QBp3zTLO/X5BDwV9pxi20lHgrelu8LOwj
psg/yN+MD/iY3oLCjc8J/4QJlet85O6E1yX167U7zIwZ3LI6lgOVmDXGd05nEJ1HytQurNPpCfk0
YbRVD4Ww986kCVc3w4rvm84nOkdzgm1ad5dhcjwAROOHxcR3nzOFAECEGMGpwIVOg1Vf0qx97dwC
52MQeytpVv25dSKiTmgcr6MGS14Yi/Cl6MEzhY33ngQlG99s7ZikFYcCJbErDdKrLTNDAY5iFkAM
+jhnuBT9OF81PXn0DdwPXpvP1yCSz9CqBvLIHfHgOTLEnCuI71vW9NDmz6jBEmpZucsigoJm+UlZ
3r/KbsjOi1NjbTjz8Jq1qLHERAMmTUN8BklqHENd+0iFSEHb1e3B4qHZE1bYvQhZPKf9FH1SH4VU
3gWeClkP2xmARef7I8EurQejL86eERQScQEm8nNswzUn3PErGqt9BZskTvTxsx7Gn+xr8jmd0bmT
f2kcMiOPbnpQ4sbsMdcR/PjqxhbkRcYpt2mak63TezBHcA8dJqAhp7JpjHPe6HjtM/GeOVHyoy9G
WMg8c3f9CLC0IrMylTNq11x2NKfQDGptGgOXmojH7TZJlxk/+9accN5VF0y+8a6QRfeSjbmGXAd1
ivqtTsrLfiBbcx1P7rbT8Kuol8Esku2gOzZyf5oBicDcnHRddc2Wl9lKZjjSRg3eOkBN2GaPk7gK
OTJRNoMrniKyIWqvvNosb5nRAXkgjo5lIbBpSU+fjoydq2EfpJisq+dl8qp+FfVjehXRUWeBScze
P4ups+4qsySEpYAXPNgw+lOq7VNWce8xCqSDYTTagydJAXZyeTNpdjQjaucIWT1qvs64xnH+0BTO
3Vh50ZOd6slRevUPJwuT36U/n3wjsV+zkPKx0d4GusYE3abFlSELxUmU6IdgjJot++SalAPikaw2
paXRR7t0zOWOqqk/4d8kM3DpYIzo1GASAvg1THpTsqwxKTflfSGz0+xRFgaLlYPQGNJ4xh3U6E0E
oTLCGXWUkQDKKePmaFd2eLDGkEZ9RG1Pr8q46USQ7MrG0M/MnduLGCyQwdpc71GAik1FBiSVUiL/
kDRczrR7guy+C/XxQb04cfLam1g2IsOgJUxi0rXvBEaesW6uyXhGAWXgwy/rk2331Q/I36vcysz3
NBt+Fk7+FuUmZGY20R03ZHEm5Q9Z4/ISdXm9tawhZ8tK7F0Xk0JjYJR4NNuiO5F08al+l1mYoOLR
v4zA91aACZyfIhofmhDQdD7I1y6HY0oWTHUXe4l3krQPN31Tn9LS625WN1orq8/Fr1QHkpmVxldn
DTDenXTPpBgrewUjNQuy6hmFFNJiL8zvERgwOYeAf/LI+GBvtJEiIbl+rBgtLLEe5i/i2e/iOCZ8
lBDg9YxmCmBY/mHW/bzX+x5nC2OOq9/o5tVJ+2IL5+9OXwKcm8EMX1svooCVzCbrKRngmybHZdSy
KaRj3ltmzuRcz9rTnNj6xdTdYqc1JbG/YfbWNfZ14kT7lGf8Qyay+bYYtRYpCIEz3KPPdmM6p7n0
WU3ssLg1cGvyIL1PK1HsEdzD/OEK3y8X9n6scjTdJtniVdeN+MGs8YKu5ydPMWHhjkvTYXYuaUBv
LMrHYTss+9QQ61fHmlzaUeF4VS+TiTRgQua7DavkkGHS0UKc3wYa3Mc6SLbttNA1LZm8WhM3aZ8N
p6AwYGDP9jI2odHnoVm9QrzCJQSkHMdwGJ5BpgCIc4KfhkTTLcI6vk8qeed6GbDLwrPupSm3hIyU
Jz7M6IgdAtcKB3q3xh4VoBC0jPZX75rT/RjkD9EsvZtoYaBzLK8by9mPdYLFuJy++JKdF9bRL6Pn
1nV74eC5RP9Oit50DiVCx9CAwKWTXcrjgWfEQ4p/8gMgzWmHmSsLvHHdSLpTYVplP0rRmLsgwxUf
p1l0NcP2C8Z+fu9nTBoMtic3CXKAU1V+ny8vmRzvoY9Pp3/+UUiGHGvuSMJ9bZ1yP7JOc11nx5wA
NzVgVS/lgneizQxTHmXSOdNZcoo0Dd5ym2CnNP4dIM97YrZOr06L3szlPNSGfDrQWbVQmNeadFtK
tGRTt0Wwa3JR7iak9WwynA/aOpRPWUaUjsBMmluWcSsryHflVA1/3qJm/lWHbfqI0yI8EVtZMaWI
6reyKJC/dXNwyVKt2dtlRuOJkJN1qDfJU8BHtouW1MzeB+1sjVXzWmvMXQozfS+meViBZBCHvD5A
5yf6pDfHe/Yakqkzj3TBgjCgcQrm/bA8AOHY9E91+cyBFn9d7bEgNo5+lwAGX5tWScxQQ5M1EM92
1Ln7UR/sa4nYlGlP7WNZrap4a/edyfmXo4A+Js+Tu6RdTxl5EaI0jrlld2saSt65TLpfvTM9M/yz
Nz4L2cpoAKAL/U+WhnvDSodfFjlkTFSAIyTcHTt6sNHG9VvtKcxT8isqMT8OqSy3WmR19wEuVv3Q
uTqJhL6I7h1ROEghoey5bj4fjLju7kDC0mjnGILNj/Fy6pM3406PPFPWfVaAA4pL52L68Xwgmeit
HBIBPIQnmfltdG5iIrzShXPR5fG5E8a5dqZb2gzkA8x4oe2hNE/wctgvdOtBH5riibaAtdcSyG6x
u3iTwSZqcwXOsJ+2AEByNP5d8ljUki3CsTCHklr80MEn6VoX8JotQs6m/ruM/exjtrGYSes3mxXv
6XanObDGo+jynUDDyrkqJxihIEo0dEPGbGgytnqAUTkyOeqUUccoq07v6sDrT05gVy+Wax+obuNH
zNbmpixTJhjhhGKoDacXYLq4LdJ8PhpOlm6tJf/AtqrhUIzg4uePwa5n6IzytXGsGwRubG8Dy06Y
dmcCwryV3tfu2i8Kgwle6qy7QHvrZQvbTEeFM7lIU2M0za1mTKviazRrYsBsLNMJlWRhMoXrdGAX
BRoujGGUMBZxQiwG5H3KS0ZY0sm6tuRxoSchemPwHDjQGWTQYaggcKHuk7VxjUorwXZaGttSWD8M
S55MWkBITihsasygeMqr/EArhRyvkaQ6CzOLPq/s9FW0Nuf30hDryseEFPALu3Ve7MgcV3nZ1Hu9
NR59dyCwipk6waYpbsthX9jGvc9aRXTI8wz5aE2KGYEu2B3jnnNaOL13jM+G56JKrxlGO4TA914y
oVCPfKTP9FDBaWwCvXWPMCAI56oC0u2tj8iaknUFL3c9toiIl5ExEwJ/65MDPNplegwKlHtwxqvJ
zHAj6DVYACJE+n4T1hn6CD6qeBjByQ9gJ802ZqMnKSTS5sNU/2qkzhWcUR0bsDomO4spYvS3ck5v
0YxctVlgl+ZIb8QpxaZp7lryAPBZiHt7LHAfz93FDCaxqUPUhIYwyVzJkUGng49SitPdOmOngc5p
k6K0fBa4YcqmxIfEwJdedwn9Xb1YXlSSx12TzF0zMpXEjicgwrWSCWXjQKNovJdJT1mCe+djKO0n
1xPvWseHWfbwuC3vQqjfiKOqPuFrn5gT+w/RKF5F7x0NpnJHYAfbxNe7k099CxOs6nclAdNo9goC
SGLCcjFxtL/rNvrQJ6sHTFG/kKd9747Os5d0twHyB1Ly6jZqtMD7DWXPh02snQ3+Zc35ngV/lsdx
1KK1FWOryyrzGGOZPJitgShmPEzUR2hZm3HlJO6bQztlFaRfbeUyPochboy3dKh2tMiQGw9PQ1X9
nCP3HmfQI4EAN4/D3aVuLZw+eFhb7Zy0JfIlXJiVSNbohm6S+c7YOB+yHP4PSWe2HCeyRdEvIgIS
koTXKqh5kjVZeiEk22KeZ77+Lvq+OLrd7bBdBZln2Hvtv2IRb9a6Nmuif1MX/it4YjZ9Mt6EMTdb
EOCHPgj9kQZl68g83STmf3yuYKOMBU9PQzxHyYkVOZKMykBPznrZTju9Ml+B0C5YzFTjGzpfoJ2h
BhdWu044BC0dAS/6lJxByd2zKkY4y6mgzw0x5jmSQMdet15d+ZzO36pAE95kLOu5i3iB56hGEcVH
m5vL8yhH306qYNtMQbEN2mbxkC7iAK6/E0cPkC3hjNeiq1tnJ6KwXphRwN3ErraBCo/0DozJhrvI
wqBJD2V+uWAaQHxEfxYkYicUCT/jxCK7yFlsUuovCf6ptq4NghGY0DTZByI/TpYoenf07Akqp0Hg
LX41oIeGF7pPQ+R+pYELjKtVDbFn5FnM6Y++rL46yNibJHZ+E7OITbi/RtoqUZ+tz7FHfRQNXl9p
nAeJ8VUVcXkbC+tF0y2xMpjENgvhDNRq9qJWgh5IMCTNSB+w0SClt5pHyuieRzMm3DK1npUIYm9k
R7sRce34zFjabeNi4RaZ9TFY4re1hmYuCToFW8W4lchMqG0NSXXVHhCt91dOBJhj2c5s0CCnOGfr
Pj4Q43Moex1JQ2MyoW/6X4HRXutiJgdVK2EY2q9yRPAIQf9falb/GvOBpPuSTpN7MMOznMXfSpGa
1HVEaKhZHvo5v5g5wg/R1/2T3rJclWRy+JZC/GhgtksnxalPqCmmEoZxcdxvNaANOtPADeEe3R4I
JEagSR2LXEcFq3Ksa/m6Bh04a6K+8JKs8Jgil/faCbwZO+BR6LU450MNb6F2XcIu0eMwCO2HSJwW
1hMrrkvbp8meSpcOSJxKd7iWLVnRcdGLTYeObdLq6tO1oAwbrLjxQ0dc6XxQAAfRmAjXZrI7Okd7
pCCF6aWtrI2qC/qtZVO4llPz2ZtXJlI0cdLkk651m2z3bu/ktfDcAbMV3KjIGxm0eeXEao9cAcIu
9Iy2CfB2OrAQn2YBYjd/G0ISTYLGedIiKUnSni3yTcZ2NxuZTrwSGvpw+ANDXwAwqeWjid9N9jhH
XqID+ix0saa7nN2YfWZbBt4ElZl9BxomABMfganTovO33oYstcm9Zvnf0RaYvQTKEbXDvdGHzhtk
BreXidkeTvrOCCWJrQqEehemN312dpWjwNjr5X1odnmSneIWfocFMIjt/cYwm59ODC9pB2xNcbNQ
5f+LsvEf8ERUqdgVt+ws2N3mp6qB6K2rptuExFhtKIZ3RgbHwCCwQdm81Q058Hur1cjJEV9N0AWX
evw1u/o/t7N+bMd6qiZQSTEKA83G5lubHYmyFXBLrWBeBFDYSyYNgf7U2J47izM0WKLM2v6pZZNb
S4gao6bAejL42jr6ZHCbWF9TFhU7RbE6Clxs01LAS+hpwQoGypOtGTu2PWxoobnh165YxSYOoow2
3+jFKLakgex7A2SHZEpMJ4wnmYRrP1yAjYAlXDN99tYCtGFAEucvomg2fQ4qtxQJMNeMnNDE+goS
vYEHFX0F1MMA4tqD1fbuqXNxT1YMh6Okp6qqGeZ2iRg34TA+DarF69iILfnu8mB3jLJ72r2KaE7B
aT4lDkIKG5+qoV54FG2Drx4+P7GWaxSmmYIKKZr8wEMdHAyYvvBoO17qHhelOaIghkGl7/7/k2Ee
itvqIAMiuFlcyg8spruxwAncLvl0Xnqz3YtAc++1BdenSKMzrTz7nEBA1FXtpSP9OHCa/ISeV0EV
N7kExPg+wPJ91ObwoTvpXq+l9V7lCdY6wdgyNPrmXaORuS9LcIjstuflH42TtXTz1Z31438yfWrY
8IydtdwkbXPPHNxEuWi/2dQEnii6nS7t1Icg9p1kwZNNXNgm0eO3bi7OhA2dnElvPsbc/FNmuTq6
65fO+GuztGini/Q5Qjx2nNfAPFg60ZMdJKgQjTeZ1Irte9X6cvwx9PcUKVjDYNazQzpsUnc9goS+
8nTeL2SRHrsOBXIZ6b3XaEjtanEjpWgBCz38imXleovRIppuEcYhsIm2TKH0vb7+Xu3sup4WXVIz
6E5sebuTlfmOjJEFK7A9YSYcP0tXPb7KSRUbOROb/BzV2AqCMlB+2eP5Ljo0SYg2Nz2+2Y0Ti7uZ
h9dIiPhfjVWDgmo+dEaWHkxmvJtAxvo5UwOXjTkhmV7G9qWF0Lgdiwf6gfEaJ25+lsV0gL2HFb7Q
ibam9VqlOKNPSXztAtTwUkXFZUkYqmgWEn3Lmt4SIFLovqrybOWtQ3+LXZ/yUq6dEQ1rGhQnB4gG
Xp/rYtQTazYXmGG53olm4dtK7fj/egA3g7q3TLnvFmlwQOb5StomOE7GK6i9gRn4yDkaEPiLAom1
jqGeW9YfX8pgTJ3MvXnCv/bWiAzSYu5+icHCiKZWuVZXG/vGVH+tdul2g8VXKQup3w0IMkLm7bNy
5/bZnFkVzvFkHP/719IAAJkkI3iNxq86heMcG1naTc4TPRw4bu0rZpn51OrW75Rh0IQ+Q6giu0bY
Uytb3By07lOA1HQwr07W2ydDH/UtYyQcl8VO6v18CjXOOafNTI9g5xFECYG1Mu+8CtL6koriuRTz
cgVEo2Ew5RtLmlsepGvKyni0GxeUzWoqaktTXP4skepv9ZrB4jB5RZOJMRfFzRss+L0YHO2Sxfk1
dKr8ZPM9bpTrGFfJoDbKFgtBNwqjjhDgJxMDuGmzoCmbRN8MMsrp+rrFs4p5n7q1esZiBWjDNJKT
Y+kcfnCFxgUGQkoTAdU7A0AT3yxroL/GxMgBiD2bmatz1mudnEUssH7Jch3/5/gbEW2PfQ4rFDwD
7g085tpky3Ml4uU+pGN1c6jCWeo9IW/Ozsjr6B7dWNujsk6IncaUl48aKwRq4sc0TdHDCLGoDuSL
iQraGusw3zCnAfjC/CAgmPCdsoHFrgk4l0O709UjKpDs9eNb11dAyjVxj/Psc1AcOrIO1E3WqXbM
0bPNI9dH0t06jYW0zntg/0lKchL6sZlforaBAmTrBQ7mZCEyPmX7rb+1pW3STILK6qqhPXQRY80J
MWMLcY50+rG9u3z3V7UQ7liYlbbTYZ8uIwZ6DYWgZ0ZcVlUlnwlumLzcrjdqKQNcvBmLGudTsBR3
lXFq2aHgHLK3us6sqwqR6w4G0QnxFKAnnatzD13oyJvMqTqvmKFYwLsI7k0sB78x0DNMYXrsJApz
8pgrompeU5MQqDZmV4Phx/ilu/JY1CAu7Ly8xjqmpXgqIDd1wx3qIdqoRZIaYafJrQ3MbGcVeNjx
3Kzy9tvi4skx1PcQakjCx8kif2w3LaytnbH/CesiR8oxBIfStInRnNz8ZqKH5Iiy4A1QsWHnZUOc
MWcYCTs487R6s4693KaDx4cWMaZVRGPB5fgsZ242Jm9qqyflfMOtsekofYBF4GnU4bLZ6wouTtIn
DOoh0fMd86DF3kjn4GLR38XQUgN1wh3yqRXESumac7OUW957S/dNe1ZbBlibbiZnIHJKmBgbBO3O
varw+imTdjlPv9yKR7RG9eH3rbgVzIA2jqQZatbvWDhz6iWJe86LHjZ5kE/UxAWsebhYdnELG6h2
5DvzbNmDeYo7aI2zwhyZxvY7N98aFMCl5DTzHhU2w+NU+yuTqAHR5UrPjtOzmu1XRTSnqQZBrjdJ
644b7mFidNtaTId6RKeg1kni4IKk6xh1s4naxks47Dpsd0FrEWhZpu9Ldi8ZfHujzWIhTbRTqxe6
l0fuceC6+QlXIRn8iHiw4Arq824gxtKdLPNhJTP8Dl8n+oBmocqRkqCW0HMaXeDe1GHIIgFLEBYm
DYW/YEx3xpp/Rh1ZeWUaPsacZyeYquxlzoz2yVzY6xAVTQoJ05Elnp0bQjh9m1RN7kWEvjDtnLO/
JYOmJeOomlncXRA1gFuTs3NNejO7VCNRRgRZGn4Ssc5fKrHPGUceORT/BFX4OxI6PQOXlpcCRvEq
Y7bYuLGks2v5ZTjYZkb08HE6UcZKVLgImiIvN1BtJ0NxclcFaUV/mIn4rzNaKHeC6Ig44pWp0nJM
WRnPk7QelrKp+yCE0J/axu6/H8pcGKTQrQld8aht5izBsNsPYseG72oWlrFTdfTP5tVh8BMVB4Ux
fNJzh0p0+sj6+SycaibRezZ8DczoI1nV2bQDwTj1IDoKX4xcwknPo+e065QsXuqdDPpvNaTdTiPo
Ytu3jU3ZidgojEq4yW1E8CQQwbhyuyf40CP0Rko0khV1l4N3YyOvemi59km6UncyK+QPdjGd2j/R
JNQ5pLjzI0IaSbmIgRe6BUjLoGEPaAJFyQfj9N8PRRgU4Jz6T+iLrKtocDcsxvtTso4dmGUca37h
YmUEp9Jz+DNwkwdXyH/lLuHEbtZrtBeD8KyenU8zdTYzTA3Zf2lo90DRZjs9KGP2okhWkNv0kpu4
sh6lWfwMqnqx8hw2UcGZLpsnu4NsUZaBzkzQIGdRZL2vJ6DnGFelFxorajB7ERvFZ2CWoNwsY/qo
MNqZLUgcU+sfoD81dEIhOBndk6A3SMpoQXGFaX7B7Wbv/uyZ5vzEKj3XrTWfZWASTdFFL25HTMhc
WPW54al8Nj5jqc2HstRf56Cf38zC2HMrjb/E0n3qjcoubh2hH8ZfnBKV5yWLkLtoDUsk1+szgQW4
2Lb5MNYfWNqsSnpgqLOAGqJRcvnNvNi3tGUWlmflXusHsAbLvqjqnIG0/tkwQMKUT14kaS8csGs7
UIDMRZoFODhjtWut36I2AOUiE+0p080OzOfyGvINoB0n4sEuiSRN1Qqyy13IX7VmeFQJzqVkl7At
DV1R6Aw5wjbjWQ6sUQfedIDdajyzGJ3O//1Tz/4Unar2banKxsdziMulRdIxQEwcOFiDzHK3bTfh
J6VSBhiH4l37lmazw+8arVM2r4OwDLMJC6QzYxQBaYIqugvxARRS/nK7/JLmTXTSnOWfqTBVjyrY
p7kIL3rN1tjS4te+qaOdnpCM3Tq+YzMlDYQ0/1i2s+219heGBax4kXuPeKf2SffuTr3w8KDRooT0
k4nBhLVHO0DrliAgSGP4VWNy17gA4nzWbp0+QxA9D2Np/p5lfMwMFgFzUpl7Fsv2S0HoAEIe92zT
chASjXohwUO7LUhp28HURm4Ba1UNDN6Yw3PwpxcDHFcIuI2YTOQQo6Hvy9KB55ZNzUsIBnfT1+4B
gydr6w56BXKsixL9dLb0kvKB/GFwVDNIfeGxtSQSuJ8wO7Qo9p2+PNqw4WVeQgzsixlPafRB9CCI
wrTSr25ovA2U0btKJc/aCmuPgJvyghbw/8o8vZFxkBtCPCO6T/Og3lZx9FVCCNzy5LWHaVT/MsJ9
KdtsBlXOLlWjdijK8W22u+w0xPzWY17Wx4YkXvyvuEjuWbKMT3LQG77HmOlhXBxXpGrWco9ZlcIN
hr+EpaZ2bHjrNuDa/thofHimqcX4MKUn9a7k6TNhJQ7Wdfjj0lizjDohWSp8s2Iw0zn8dft57okY
xpZUTwV7G1NhMEjdao8OlwMgqU42Oz8JiWwoTzhS08NiB14l3JyWAceRcZJpP4GN36RdXdwYzG44
D+9J3BPGW83JQUyJF8/FE9zUYKtbqvRRrwMKjSZGDaZLNE8yEGhRFv0trtNHOGfhThHHiciQr05U
2V5Wy6pwxP/DAGPHbvqL6+qEkh0yoas1oBT59TPcwSmPfmTF3SQp+KNWb26mpf6pcUnv+qvNMY+S
nku2iBifdOzXN9JADpmUhznZhwOsXPIgnd1kt+MFhO/qQekORn4I4ti5WE19LSx9o8bw5Ji8yPBp
AeE0IEOxqS3oExd90i4rxdbaY8L+mC1Df+Ej2hcLR1oYhctlmPKLVSD7so38q7Q758z4e/RZ9J6F
zhkNkTFkqTb+TC2BQ128NLcEhf0yNNNVX/FC6WAxFAh6A+0AFX7GXp3oditlAmlqB0BwPoo3d9cV
gGayzO/RTMMtSxDpysEr+mjxjDD6VS2l3NWL/SjAN15q9n6i5MBpDKviwiCb3DTSLXlfkV8HKymM
cPKdzd4+Gwbz0kevYKz8IWTpmEzsZ+xoyrwqU1huS/o+Z3zLWuZMLGfaX1XJCSxNFlGO61ydLvuI
F93yheP4a0Dbe9/xybZ94pdZ+NDFexqZzjHWILg6iOdyd/yVd6gNk1KFhAnoHv2POuLQNgF1FR1f
2zqH7tq7Y4AEIR6r8lEgDu+TMX3FJZyHAN2xj3vM03ifNk3Cb4h2rpkyksjcaZ/XFgNaLCPRVDqH
MIEPhAv9ZCZ54lmD2Wy7sX3uE+yRes7bZnbDvsI74sqw9JKAHczgDm9hMPyWFLIezS82NTtF6Jym
2rbo3d0w3wxUqFSFNSoV8Nvs7RjRqZ+RtBKIq2PtFTbEoqC285sz2G9lkr5r46ie1iVaxfWAb9/1
pWUSP8BGIo8X54yY6z0h3hRw/yFJa7raCeFWYu+z3ApvaU48rJWEjHNqf6wsdmJypG+1GhSOLvrE
TDN3NOvEB9Xk280dxTUcXmjrc8niM5w3rPETBqnorP77gRdVXqPS+WdOWGcyOTanBsfqRrRNegO1
vgFeLm+URAY6H+tNteRSFJm84TCCcB7WdwRj5gk1SXdMBcs21v+nMuleYX0lt6prTn1S3arIOTj6
IHy7iK5ZgiyGnrAqJIda++GCwK1aQikX2L6ZO5OonFbd3k0glFHDcnJwCZH4PGrlKdbkT1znhDiY
k3sTJVwap3nIWgwM1NjihknKcZcgDWuFDgk663NEcRPd+ZOcpxlLG3YXZVEiZHUKLDjZATWqNqlR
ggILM3JEBLPkCGOyIGX8muTD+xCwRpriiGFaFJ/RFzrbmLKjLZ9sVzumirTdKRefi2sNvprHa90V
tEN1zVnixMNVsdyKe2MzLC470ZqiTeNk2A1h+Cwhxu2wcGsIqsY9EYMpQzYBfMYxNrL4DfLFujtm
+atMYCuzOQ6T/u9kwrjm3WhkFmzmpqSw0YPvZU0LQZX6OXPJQo4M/sm2OZRObt7pNnZ4ZnNyueti
7Tj2qogfutnKq54V7J9xqXGOaxxhPaXv3JKvTuQFLX57UODo9E5zVz8mK5KCZ1Vxp5NLgvHRiMjd
yYV5jp61dnqfYjKrC03zjlkALoe3ISbGi7IDwOL8aAmQ69sRohCZpT4bpWJjz+S/6Um9xiqXTJ0V
jksjL58nGQoKF9bslf7EXDjet51dbegh0MsslunX0aEwGf8vOfHV2CCSQ5WK/VzRj7GJI3cFczKR
doRqDgWYOijL1OQyPA2mmflDx7gg5Fxp7Cy5FAmXVpY6AefhWG2a2WaGiZraDbFUBDqLN6smIZh8
38XRn0RvcSmQK+ORLMhxjqDA7zPkE8wpX9Gs3GWCzh/LiL4hueVDUFBuB8Nq2b7uUoGPNZM+ZUTl
6TnTTBnZuC60OWdK0J5TfcByCO9pCkP3KBKYt/D0f1koxU+0560/SphAvRnfI4vFjDOBzWiiINuL
ChmMvq4XwzJ5N4yu9izFMqBb/3TQ9h2X/0RY4d6Z8sDrhLlwUoVf7gJxuzGIk06CIUDlU/7N2cRv
QStRjDkj3DwakDjFyhcUro6na6A6N3pA8VHocrjQBzbKlbfcmlnzt5zbDrjFkglSMQEuFayxXLtm
96qv81oXw2tWYthg6hIp7bNFmMXeDKpsEUW/VZA+bMd4HjRUpCL41G2gsIExGN5IuPFLhTuUymjc
LWuPT5qytkMi9EfTI2PfjWuqJi5AYV746KpHTFWOPi0B+R/TP6M20d2pOYVZaT6rpdAPJs8hJ22P
VTrskGuv0Vfz8ts24XL1TKiSlmOwoH5qmbtskbQCKDOVxy29V87yXjQQvdh3YZatHmI6DwjmmVN2
k58I8WHXkCFwu+W+VoBzkrJk1jtmX50NIw1o3R+NKlkPon4/xAYBDbjshpayWPE2eVhYHnGE9s1N
29/TTJETdmHzart89F1D/I4KDDT4KvGjqaLHM4ryOXHZvzREmoo6xbe/qPCh4sZfDJnv29byDV5t
GCB55U+MGSfDqbaBSEDUF6RbFsVnyjIPe6jDqNuykkMoitcGm+R1cVkUYCY4IZpHENkdF60KfKEn
v2znu2oFQMCYjWj22cwzwmp7pHDkZxGhRA5dO9dOp6ZjMqo3HgmHkX8UgC9Ce9Ajpzpo7oxOsGxX
hrv4WUQZboeAoYqgvt2VtU2se40M0QirnY4IfDdPzu8ia1g3Z3ubXM4kYbSeAAnek8HAsj690Uc/
SPmS9jOeA3PXEiK2y2uEWxpAXS+xfi82mRAJAnNwhi9TR0KmPcuL4CTBoMGGfymOok4QeE96f6hx
dsBndrMtt0N8sMPlkagWraBO4dOgVseIyTIm1Pf9kL8ZocLzTrasi8oHxqv1ExbMyPHHr24YbzFn
vNaQ/zd6Ir4WFuG7xV3Y6lQpAb7ZdRaFvJpLJXfY32Aox80rE2pt00Ma2E5Oah6UkzzjgpQkgekE
pxTAGcpsSW7QFs+mbj5J2Rb3XhsfwOI+ywp3apwxjsmn09iFERO5UqBNV2gfGaDuu7PRymec8v0J
s4/YAzuIkNCx4nGjTjLfZ4VXyoQMRxzV85yEl6iodoONeYc5UXli/vdkUCYbbovcuGdVnnGgc0ej
5VwS1MPUXqeW4eQFsdIRx7FzENGonbEFJlspzZUIGcgzIxL7nInxt2Vp0nNl6ifLglO+lN9Lh1tb
Fc7rgnblpXK4nMIlpCbvz7ardPxc1nswNRsG//K2qIUa03DvvfxX9DQ/s/RjGTKjVDOO3cG8gxDT
7eckVhZzvWbc143xYjBG3Q0drVXBytNpzKdJc4CuwQ+DeQmaejSLdn3FnqxuMi5VYWzlMCYAhske
7UFsP+DjFLpisB+BHkbfsq0SDB1GeaLso8BZVsC55e5i0CvU2Jm4NR3QA8Gsqc6keal/SwOhQJwp
dcZ+9WdMgWbYfQwFpy+inaVp38CoFq8pmRGkAp59Z+cxLw17LZawmqisvQ6MY1vOb4YzchozIgE6
DcsewfVThX2IdijayZB8ji7g8tAGyf29htbMEpNQ49iXlk5+q0cdNrcifjGHqN9kVvgKMJ1JmhP+
zbtjm/wROhsQJym+CoI/536kuwNRubcC53cayQ/ipLFKOZHuR/3bpAG5pg2nU4YI4ZLttuny0gW6
wjZjxO+fd+2+i3j9IACqS9eEfuKQgxPVK/2uVhPabDYjdvRwBTOPyEi+hcX/GOQDRXCk3YJ+/MaE
nnG7KF/vwj92LNXeQPC6WTqSY0obYvdyU5OCWCS1ax5SH6KzLisAx4MbyFO2SiRCREFgjJSoS19L
3Ae7JTBIPVQgYXbnZCZOTkJ1ywq3OzgKyzhJm8rEvUNtlGvmyzgDTxwYgm3yfKFQml5MfU2ALCBp
QZI491bxCxXhO/iEaGPaUCyCaOq8r3lqmFfr7gtif3TeDbEudDj+o6ur6cyid4MMAAFOZdb7Erx6
XV9knQf+EHUrHvwxsPlcxYAP1JN3YGb5VvTdjz5lPswGJy+dbZvTkCA7GH+C4U0IAkXG5VzW/ScJ
IQBxrPgEgZ1ZCAZTFkTqh4C2w1CV7/DpDpL3crOgK8YfqBcWnOgMrHpq/0tL+viFy8tgN5/MJxZe
FempRCmkJjTSkDUvW8R9USufQudS8czvsL69KcK4p2w8FTVjPD5c1C3mgTgQPA9QyLZtCaLONPxp
AUSRTZW/IFzwk5hPNeTvbK9lc/GNM+FRyeTVToBlktRBCCE6vjH2JwSbVbC3pnjPvk0cmrY8zhbr
hIqIkeGv6O3ez9lFifATaey9nmcUXDWk0iHvahS4yG/yRr5FnAImpPOdY7TvamDCkbF0sR2CfxA+
sLbBpojXhogpYZJRjySEFwviYkM54i+TeoYiWW4pupWXl2iGxoVmsTdOWv7dmWAGZ6l9090yKO9y
pDao4REeMORaNyimM2yV+ytlc+u1QfdQjva8fiNLtKjzYg7P3Q9Ug45cYVAqwYwmFyoibbUAnUL5
KNvY2KcyPU8s1rZ6TNFVjHxPQfGkiBnnU8ZEBEkRft6Ehj91eA+AZxnh5H/Yy4C0vS7PXZgBjR7+
MGBn5jDL8pDP+zBqgh2eg9voVCD3u/gcEMnbyVT4Dd4frjJMHS6hYHk1eKEByNZc6F/YRv2Ydnvs
+iWGUFhdGGijRFGsTtgdXt2l4CWX12EM38qFgt9liDGN0LEXh6gZy1dW1O6CAT2Dwc6gntiGm9YN
Bgjq+W7ftdqxaLmQzSSa/LodmMCl0Q+NHxMRNDQgizpyWZvkSyeRrO8M65V9SrUJiEnR5Au+yUfK
ZmKXuTWI0SW+RWZXfczJeUPhzxc6iQXFXOqV8DvuTo20LGJpbMoGYqIr/5qqoTabyG9legdEHlXT
RiHm9oj/NLYkPDyTxHfHBU6Yh+AZpcX8rkwmUr2rAcIRzxhGd3mDe7jnqLYqx4I3S/JmklgGD2o0
Hxp4wxuzH5OzBcpvnwzRFQ1gcUDEvMvtqbvECuNT+FwEi3OwWczuyHlhMsMDPJPjyZwhRjA4lNt8
nv7S/o0HN2EGC3bkuNiUXLVJ45HlIFWh7L6ZGlz6uDHmQ63xyju8kTEJqfcyjz+K3pk3Qo+yI8+J
QXNYNNsyL5ni5ldz5SXGqgdcpnf0dbPh1RZoIN2cnjvJHxfV7Sc+2KMqKQAGp/dZigVXoVckd4Uc
wyJn2JfYCEimPmAxwYR/g3KoxtgJLMKZX5myfpim5p5Keno9RwwXIpoQrSJYRrT1peN5qxk4Y0qM
LE+Z4q0NAsb+pPQwIe9/SKqIT023siqwqhyohZz4XOoapIpi/EtGtEC+4B6jvEPcA3cW9i+PavNC
LJs3WLJHDIyyPk1d4clcUtso58i819qarhWegvlpYiV3KeLww1mAaCxjFT+wVNJflUBGC7aApMEh
mwHrptvh6Kch6OfUOaLD/GQYB3PYYvqQmmczE/qmblM+IqJ7N3WoH7GR8ffW4G8xmiC8hhugwN+H
GvsXQx6UbWkHXs/WXqlDN1HEcFSbBpSYuvZhSzTSjhOckym+RkGdXERpvwgbFYPNiJa3oz3beog5
LzdX+c92QX1yzZblrwlAR8HfaarCvmbZu2imL23OzE/IH4qxhWIVXBiGZ/daudV6xAKYArHOttfR
YKxlA+TV6f5XXw1QvFntxhQfecAUwm/YGW+mJH2dHY1cnVDdXFZkt0EPYfcjf9cq67ls9bfI7cRe
G/P6pPccvWr1adEZYVCdPpzss+aTWCF1ND+qwcHdQFipK+tVz+5paOe7OKPrp7gk+w6X2N1q/His
xVZNgbsfczvynJjAn6zrib8gngCwknGUXUEmr0H10pXRPpfEOS8oHLQM1ifuwNEH6gNju2dUaMVh
uY/JQ0KL454EICN/Crtjx5v5CzkD3h1CoKe+B1EkmTLYkni+DmkS0XvTbmAiUNtjA9tzPoQDPYHh
YjAU7bdZWTc9XZgPVHQc0dKEXFP2thhtggmd5A0Fx/rhzd1B6iLc11pHNi0xlERwhb9yjGHnLoG0
v6DRNCP3CSiLc6W4URt6PxLPLOPbqoZyxzg/2eqrndiKjWvJyk9DbA4SNdjIOEdTSqBjlcprnIqX
sWf4Fqcj1CWjvvUMB5ZU7WNqjT8Bu4JN46rK5yO0MD8gKBaAxA5ZhjgPqgtki/ov1xB21EyxliVL
YRvDCdmOpH6yBEG+7qwEeUBg02TNB9PhAxXYIxp3plQ2TOUrg593A+Ka0Of/mrJlPDfy9+zYDJpS
XvtAd4kIS4WzDwLmdes+DcPCu2Ha/yzHDik3KlRmuMzBBpl+iwaWiSWlxnILKynoh9nsiKI9GMtM
QklvgCFe6h8zbD7NERr4YCxfMfhDL1ifHlcxShdD+MGQBXaUZmseYd1rmU0wluUwXm4czi5NVbeg
Yf4ny8LvK2Vd+8/ctdoT82Y80CFoXIMd5B5LWbRtLfrhuAnK44R5yrdZiRchDM6ZX7BnwPGUFQQ3
yMmCbe++u1g/4zhHRhnV5zmHeFY7I5si4OYsVpj+EyTpdqHLJI1GOHc+htgJLpazL/R03q2DnEYz
6Ux/oRILvJDl56o6LPwQ6eEtxgWRpPzWzsRoGwI+eGeRelUSHaLMZZca2u4unxQ0J518i1ofTpOS
uHBdo9+AN/A7sUivT4iUQQJNyyRBeFeAkvq6vLkGhlowGmjFpO5Xcj5RWfNM9DnFxaSdG5LQNLcJ
SP2Ro2cyTEBOwh4cPN9mGNn76KFtPZZQHIL/cXReS65aWxT9IqrI4VWAQCi3Or9QHU6Tc+brPfCD
q+x7fcrdEuy9wpxjNp8ZVMe7ISxPORJo4jHBXFJtxJn2yMP4UwQjZHV6fVBJBNlFtRSYovrTSOuv
pUr2OlvmjrSojl5kjJTVMwlVjxBNHsi6eywqyT9Ay5alYPvRKMe8QJs2M0Gb0hFxOEMAf1UQ6FTW
oLgrEUPgEtITTihHngk/bVbjNtSNzry6MoMy//tf+anOcnlmov7LE2DYSpODQUzjhUYTTaI1DF8G
CTbAcZh7oF622zhhS6BWGOh46lR6XGz6dMtpeIaL6pUWOkXqjvmsZKKH/BWSba+7ckKHpIvzr2BN
rKAEKbGjXHyZW96lUeINqkC+RYQonLKAWRw0YnQN1HPtoSCv0iVm6j0H7hdQ6WKgbriJREUDsi9P
Gkv3RsCJJfyGZklwh6wMaK4NNGXWSpBVMY4EF6CpyyQGnnrJonXws1H023xErKkOv3BvdJLxjNcV
iYs2xiQPCsoTwlxmqmzsoFvxv0BZeZElze+ivtlVLIXcbmRq32L1d/CmzKAXqe1BYP9rGDbR+j3j
7xM56VIg4ZUwvelGDOR/k/7GrNM1Wi3MRinhbdlrl6XPCPOQ5xA0a5vs023S0jhMcxHyWCyBb4lM
4tnMH6ppBLUrVDVm07xILW4FkmFuqZAQXpZ8l4z4nBJVptNEpXxGwc+GNj2EcvOTopu5MvwYGHjS
tBtIBgYpm3fwDasLDzG1VjKgXxkZvyVNawNhdhAFJ+BUwvYNGDwQ6UmzyZkN0ZmgkZObSKUFJ8FW
RLZhDNEX+z/RXtUSO8q6peYODO7iCJXbbIpfbLEMh0wDQvAGkeCrSD23xGXXBBzUOQrA2MxHj5AF
rzcLXMnlC/MH9RTVs+hMQj7YWVFfsaLHexanLxjWFU8XiPfU1uaZ40XdDTSgTml8mDIrVYIQKl9S
r+ilwgvSnrWaAayTGE6cbOSqq1lCeZ1BbvAo2cq8EVOSw9A7GjUTjR/yXKVEnN/mh9qsZjcvhdUJ
WbQzAp68TI1DxDsK8TrscbE0NfupUo+DULosREO/AxQyLJZL0QftUiMQFDkNYm0lfC3ZIvuTUdrJ
iLQ7EQ0YeALo7AGE4FTRB2DET7FBe/jeGXuwqWeABBUgyysXVtpG2afgsrBaonwhxAjHQZQU/+Yp
xaS7WP6iJuV51fJP8qsKz4L1GcgskBaxnk+5FP4M/Yrw8UZ+uHEWDWLduYR9NYwMp9ewfCWrcBul
eD3MVf3BymhhvPs3x6iRCy1HAoJvfKY7sceu8paEfD8JKRgUjaM43KUGCo6Fs8DWoqS1yYkqHWCj
QUhyFkJnFINrVuxXnRlwFTHZbppDF64M3aWkt+NkUF3KeI0HagYNNGjpkSaBkXhNh/6qT6t0ROla
iHLMAI21NjumZFeXqP9BSppBWynjtZlkj0cbZJzA95tTCt2Gdjos4QzfE1zITilfM1PSjxQUTkya
pU/iJ3GQZkfI2YAIM42j+VQCRmFjV3HFj3eoEUJQdooQwLVhwVyFlaMMiP/aNW149pjthC0pF+h3
D2vFOSELmrWfR5g4MSNR0k6z24KLxZ+XeCBEc+38rjYZWcQWmZ0LE7StPXNHVkd2P4gFsjwFQXU1
/FGCr0fsqOIRl8l3JqXw1VekRMRRrqgPGEQ5YtsKR/ZNbLAtUBMQcT71vjaOCDt/knDRaMy02l76
1fQUvZIcOldy7nrY72KKx1BSQ40AZCP4wsyeHUZM1T3k1rMi1Y03SvgsRKbBbl0MOhphdb5iwsQ/
G4fRT2NsSWDs28z8eS4K5YlsZz+Vk+htKSP5lFV4pv7/x7CVTM+y6oqNA/+vRqtJRZXlh55jB5m1
UJ3jetR2OFbGY6LoQYwyLhhi8ywIMYqHir6gqMIoqELFGTEVn9dS+BJi5Q/+RbLvtYMihUDGw+p9
Rji2y5fuKxHUxGEwyOU76styXaTo0jNAAQtK2yKvQ7+Xaq/pe/HFYNNpF6sShB0HKUI5fP22pajV
MY80glskFFnLAoO7poDC+Eb4ZW4klluoCNCGpFpQEOrOOEbivRwx10PZdZRZEuAV5s8ZGb9+r+KA
GgzO6nmgXcuEMyYvgw7puI55/2oaLPNZtemsQKoJ4VFBWNO5sUZ5a5dSJDGtHHT02MtcWjSfiW3W
m99MK6OLTBZolH72TdtdxUoIURbqL1nzlpgfSxztiw0ADnKI2YhRUiFUGPBoFFX9HrXFaTRM6P+J
r5L1WFcfc1X44gjYVCyO1CNehCS3MZ+nMETykOC3sxa7wUnVUQ8afJtJBk7mxubMK2YCyQroVogj
pm7jmqcvNSKAdYYmS0Z3KQc9Z68oWc8SK75ugBoAfnQm+zhTsPLMLe5vdgTzm9Qtu6GDompGr/A3
tRHJVHQQVgOldhJI+UXqJ6dn4Wo02CILNhbQJo/diKMAqQADqFOJh61a4XPzG8kpTNDmjXCHXQOA
A6F50CDinmeH6ZKSoneqCan7NnvVbWSBEAVaQNafAkgrafkQTMZM8HBHqu8ZhiVk4z3zY38SVwaF
7Ues8SYuJPFAWyx0mQUxe4mBFgrxHIHTzgDvomy7U03CPK0HtowvodGf+O4djZCRUX0T5zUQGzD0
04B/armxsAdi179IAqpnon/F9iq8Rqn8GKIXTSs9uFiuXuxC4buGuudjPSiTN3l5j8D7GFtKTkMb
IdAvNOz66amU5jQ3rAkr+OP9X4FVE5UzGAR7aUksy2YnyyAhNxVizW/DfOQNsAaMOaHTjfC7LOHF
kFBvZWdAB0Rlu3n6abLbUMmpiXq0Datp095HaKrQHlvNsIM6v18Zh+Qm7cUQ8B3b/VjTcs/HtG0d
kDQ2G4g3wIG7Efm2ILZer6AkKG9sc3BsX5DX7jO88VRAs/iBz81WNzkYlZ5lPWrsE3VxlBilwZdg
n8ToPUb3Me0IK3Eb5YTpa9AQfRObgFmXGEU3qa6FWpzn9XOY9qgQbUFD5D5LtsjHSMCkUNSH1NCC
mVmYEVIqY0xlAHZGYOmtABlWJOgrzPy0+wkZtVhcw2P5yFW+HmSBBWo/NfSMrP1EweHiKtvHc/hS
y6M3gvLq4TCHNJyqvgdatkpfKqvnmnlotv5LKv0oSzmZiWc2+sKiIZIoHHnEXNrGvPf8LMv0GNgA
mRG52fU2srMzcwtwlF2lDE8xLDTgpcjKqkOmq/s6Dmq4xaxEdYX6a35Hde5HVP/AM6h1lEOFZGPU
v6PmkUlfvUYEZfEkMuTNrGe5/9dpya/CM1umPxpGJrEOgL1ptGh6/1WLMNNz9EStP/BR6Q+aX5LK
qErPM4qSCsAMxK6dhHGEDSO7BeKaUT6RKd6ARTglPEuZbrC8T70JY1uUugIeU9m6D93wkZOJNzMk
YJ3tL9NyUJLXPv9B8b3D4SuyEE7qq1ica8I7eed2scxWP7lkGxBh5EXXPrvyuUCzImg9pK5r3r6C
D/NRfVxELRCRqIblzaxqT8oXVi3nRgh4QewsO2GBsEcZwuuzWrNbX1p3TEgYJYGCHA0zv5aRX26D
UTC22fC+rcGj7CSwoUS9KWrnLvTYJCN5DbIt1Q0lfEE6H1Ee1DLcCJilGyyWCYnD6Rcy1CTpzxMS
BFLiR1baI0GmknBC/eeRpr6T4WwTZ9A1b3JO7JNXIHMo8VVKfB++iewz5VgUMBrDAtawJKet5TbL
z7YO7MePph9eexxI1rQ4EnNRY3DwPfoCGmHEmw6Gzj3LTQfMtK+lb3iRG7XfKczM56HxJnl054FO
qgTr0f5L2EZYDGUj6zKYKHMqIIRT5gBHF7BX1zD1ZgJdVPU8kfak0Dl37CyYPDAyxgyqu/mEmRPh
c3YBXhIYw7UNeeny+Gw0ByE79bhp5eUKlwevwrCTqCDH1G2hIRF13ecME+XErmBiV1ayHwo2whHt
OBGyQDRxVXLA77tRZWwB9iJzy39UQLbONkCMxR3XOysevu9un4vGkRoH8tamsIG6FUKUADiCZLGZ
+qcyru4J2D9uasJlUBIoyK+y6zBzkoRdQJlrWzhiIqVlVElTwmJ1yePDfV7SO25mT6S5QYKAUL+F
eHatEbYiJnFITcDzzqQOI3SofyyzYmN+hW9Nsi+e/Cq+F+QETGPoqshMU6TZMvUVhgn2DT2ha/+k
+XlDT6ToslmusQEh5RdXUEv1RybVEMwsmWokpbn0I4b8d8o3uPL7siZtlbiErMfw27ADxbdOcDrt
xB2oz05XIJpybpXxHYYBTYmzRuE+70IbEcj/eQ0VrrNpYWYPPBltWadKcFMEsFi/mzcBY/i5UrqD
idq5z6SDiXxkkt5EXDKrfByjh0B8o9DWOPH1s2U+iqTHrd15T5s5XF9uxIDuLEV4gSTBVopLxNwh
CZu4atdNlxXEheamanxut63WJrMaJn9G64NkbwK6VyWoQIrCB0KyY0TvtQC7skwtdixMonwI6JHt
VD4X2A5oifmKr8pNq87itrpPwTTs2WTQgmv3kWOciB9/6QKWtkNBZOGaO4JcoVIZqVtp0IDvx2my
baHfROEdsRYBPdpQes1yyEv2Y4Bj2f8zAXuO+svQ/ITdjzK9JS3zuxdjFh+I1SB0s3uhbe/j0Bkq
zPDx8q0uFv/st9afNiIm5zWtSHqeq+m51b8nEYljxexDfMr5HVXe1Lhjnn6U1+ohabdyCqaOibNW
HDvlimZuo1G5RXhr6/RulsmuCo+JmbgQv5wyrk9ZaHiU9kGZ+LUmvif6b6KrNpH05t3sLjqCpNKw
UK/NsD6BqctNkEq8NaxYsqXhx6XYHxqfMO4kz2xAdkFdvcj9EVWlH5k5onpGZjA2zR+1PEvlcDCg
r+h5vpcGEtEogIgq3oEyaNVLR57yLkkhwpJswOtGeDzxyuR7FcYFYthHLEPnyCzsK99Dzhx6o5ou
iG7OBQNnrOiCGe+zbLl3qhwIDHC0OWjnQ8hkuFbQVoWXTs0Qav8Jq2KzWzrm7bvc/VNB+0TMN8dY
QLzxTsr3flam+63ATwUU1pAzBuGb3xeHcHXRSJ5eMYmSAWh0T4alO9JoHBQtcg2TgQgSAE51c4q9
RfNEOaP9eScmy8mQHzBg66+dylxjRjA3v0UZ5xR6sG07CT3kTLPpSiaHcNEVbpNiRmz3Vd9K3GPV
oUpVl+fpx2rBMUTKgf5nLy5/tOLHcqjucpPQg1jEfE+bqcTiDVGPBDfsiIM0xZeEyVOTKkG7vk/6
c67+TiEiRQHYDtw7cG8VDFXydMvSvE/A9WeThKdQ+FWj5lis7FaFFzTqzxOjEBYrv4KAsEsrmP0g
Ap4YqAFOeCFrpSakOVHZRmDBos/hjlzOhWD0DDrVvU6YchMLZ4hQ5CIfY0P9XOnGqJjgE3Gu6+Kp
qmSchtMOKgz1MCU+dRemvyxur2YaHecle0dNRXUKsVOl5leNZ/VpQbK4LNQ7oP2QjwjpK2+FI5vN
qUIPpejtfY0jhp85sm4mCcD8LYP+u+ke4ZoxFqoeoHCRhZIEViDWkwVbmOKTqa5Bo7cejkxNIyY7
PhCYcsD20ytYIFaBd/9Eo+ItleQLEAvTaxvn+9xvoKsutXaCY+pGBQVhaEbfSSpeDSYFrKgOwEe9
Vn3vrYsVdyRlRzuDbr+ixLBqgTuQFc5oavu8r7yBf1PLfKtHxGc1fs+CsuksJ4627XQH4E74WTeh
VMrMeGAxd5TqkPzM2NMWfyVTuJaZCm+FBVFK/lq96gSipxUzIGkfosPgYVEKn+BlSJzfAi7oWpWf
87J8gDp1RZq/gmTngsddhGqkEwxTyMGskjlsoffkZ0mzxDcW39RgIgmDa4G4UoxnUlSeQ6BAW78p
Qn/t7ErUGZdDOVERrTFN3kCgw0GV4yuDfIrAyZnK62goe404wx5hdZ+/p9uP2t/AmbFWjqH3NcDe
6sjWhhdFxF7RGnS5+nUdnjZFiDR+6YZy1LbdYvS5KHSfw+zUxl1b8WoveNXQOb+XRcpZTtohE7yE
zLmedqk711htw1QPlISCdD2s/SUH85jpt3GBVMtq3xLealgZ2Gv2HD9rdbSEypPN9q1jEaXi5OuA
NWE1KOviwMjdJWvHl6EHp5zDi3BeCdmZ5vIpyUL6DFDoa7lXweXGTedXBmlIEZ4ppthJ+NliIzEK
kuNl1PMG3zXwjd8WCjCEHGcC6901STB3oKMmb03avYT9x0w+AFaeIuZ73XoYJtaK6q3rntr2vuFf
IAwL6s1QLisNEqqFHAr7TJlMBmU6Q46LcAKx6G9E4apXMNZNtwzpgAEyZRuwVWYRhQpbTNdXS0V/
MyDJysEai6h0RbUCSYSALjVMnxPanakmKONKKumaSLRlI8Wxy0v43WTpUCzSLuYdqDkbGAbtZUI+
p/S1kjQvUhDjxy+hRlEuQRi506nbrZfqb6PkmVF5NnqgrLj2zVNGqWLVdyys0/DFPZpu3gIcj3g7
I3SoDaccn2ePWica/rW1RqHEWjDWMXj+isKMsQsEKL26xCB6mN0o25ftT4HeeSTpSMpqt6vvyG8P
prLtUFG1TSARdkCLdznUBIRZUxrQMboWA9mhuiZ9DawNBfziaHOBKK+0o7a9SaLPuhIqfYCt5dhw
k3VJsafEAUpns4V5p+BHrywpaM32EEoPOkF3m+9VnC5IDIBGmAGVV6IR/cpqESCA06kfOsNhUbhI
OBbmqKIktG5sdlkJSxXSrKNCMM5oyBR51KnrUyQFCsQpkU1OwmCFMeG+j28s3tRd27kdWGM5FhyD
3wz1Govmct+G/gQNOAJcufRPtAlyowP2OiwEWiTiYrd19ixHNyARWcu25VKBiQj1T7wbyAQhXeT1
2zCjAHkaquios4Fi1WOXzbEzsR7iqs+zfZPghXgLlZ5m3bBVrdsXWyGjAvIlfwv5a9EXXyBiP2f1
qNPR5WXoyzh/jEb1pwiyN6PPujK+Vlq9sSx9iz2sUUERY85SBQTfHGpmabB3ev1mQVXjeYutGGMN
L8pScndfDPGvFiJfKACFHtDAlIW07yzKJM5cU3+KukdGTkdTM1w29uwg0+KfLgBD+cniz8o6TG11
BabikP3FCJ8B1cSUZ7iOEoe+W5tfkSQegAvtCqCeOdnAslNFTiYMJGhu6zbTZjgFcumQtae+943k
JFFOjmAFq2pG8QoMjn0mlJVY92OWBKym9trYOmsngZgfvWYwwbhaX3myPK9yT5QaKOwsHM5ZOZ5U
gRpM11oiTIBvTeoIRGkQH0r7q41juocMEIQy3ChlmhsibKRxP9aQN6xJ6y6gFnZs7ft9to1ZtCAB
KkFggvWSaeoAfpZ1MTQ9hjPEhx+0evLHni9YXxSVRiYGq9jhlxiUVHTqzZJVGHF2gmfFdP/yf5R2
FSuZN0fqI6ub5NBgiSasfXaXtCC7kngsv4vlx9x20xXdZemi54qYQcK2StWIExUNJ0KeCR0Hwa6V
SN5Q8QtXYeQsL76SpmIypDBiUdigpWxviVKNrlGTXgh4u0TjTHLLwISuGE3mkQoancmpYYD6A4LV
w8q6SS0U07Gs5S3nFzwztnvtNj1B0TpFJiSEilYoQpnd4c7vg8ZqfoYKGU+C61qNlvgMAeu1nDAv
kqEzHIWUoTFs14Oqd3tjpe0z8sR8SZlSeoOaggIixU7X6RmsXiGscbrOiT774GTwrI9j6Sc8ORpJ
MG5vvbFveBpLoD6iJL4wzn8lcAIpFGkQkLWGCpFoXzxLpO6gfWCKSbp0SEYg2o/+u24mpm9hDSff
eKFLGFwg1fuaEaibJKNk1104ewYyGlUcPblPhuvmZqhzYkwHyOpwEfQnDvKnbCb4OqmABw8iZ2Ix
qX8SovQL0HhFD2Hjc/aHwCJ6Y10uLPKldAupm+Z/6L+HAP1iTIiaMnjzjEFLyiXlzoj7O4zbe68b
9U8OwhnC1kEbpOIw5tQ2YxqzT9Jid+EOr34rgLr+ZNHYFkt6M4F5TZIi77rwo9UAFnlLw0/VTky5
q21do4eRr4OM3xFnmcT/JENgMbVip5XjtXYhUliT8E8KcT2U/KagcpEDEDRmMX6tICSq11SDmrwK
Jd1rCsGnHVKGtITg6sQ5Ol+xQvEyqbTnxgjglYSTVa9uRYbmdgVr8VNlneVLo/APqTf9KduanRGG
7/WUcifBnQG4rr+L2sIFiZGLo+GuaxGHjkKs1ISYbJLFya5Xthtd1v2LY2srfEg/bQlCq0VZIITN
ZP9Drm1mCnyHysgjJICSXB8mWrbtuWhGS/VXFUBdIVmN1+rhyyTA4tKiPDBj/ZhEAqhqxhKSlryi
CTcCFU8vmXuML5vkx5DfJbKsqIW5hIT2THT17ClrLu8WZFQjek6w1EAx2+ygVoygw60ingFzKZr+
rFpTcVkk45zXXSBbxF5m+HGrWmJuCIV8S2MilZ78l93QZ8M+raUVPz735hzrEiMHss31EuMfSoSp
j7/AgXNgzRMBoP37CEE8VKZvclN9M+Hma+SIm104oj3dKVl7WBkqWp2xH1blLDSNpwATUbQ8IDYR
jTCENR0JrHJV4oah6b3IOgfrXVAlL31qBpI8uBmi12gkws5Q4Fd8t7oCaVJC1JS6ErIt2AGGLPCf
/acBnG3lOjBLbKW0bumlhC9jxxWIQi5oH9sRiX3tXmXgm0YPRje4pJd9zb3W5Av6e67t6gXjyB4B
OShcAmZYiwti+aQlT1VifdMfF2BKdLHCj/U9qz+kPzBF/Sy36QUPlpVO+GpI7nqe1hr7wpdhXiUy
sForIOGBpUSxi8rhTY8zD5IUvp7GMca3aF18uQOZHP4wTXvOwspvEuPYSgSHuEvb2BiJ9kTI8tGy
2YIJmmX4r3TlmMSiZ3XZfiQkQLduet97svzSrH+Z/DWj95zAUtU0kSHz45CBtdQsNobni/RR1FQP
F8EyXUV6VTHNkFZH5ZjuSuYstfnaiRRlw7n1COnTFU8cvjLmLtAYGYOzb82IZcjIZSzT28qQQYnp
LEAOpi1pX9BGMP+Lyh9oCOTo3E4zUi76i4TGL2nRHWddIKnPWQwIBznVxMeN7Q6Hn/U0MrbJMraD
iMSHct5B2wyUdCebn0bhlelB19zcspPwrrSvs3nSeajiDbv9W5rroYYkRpYNzUp6yplWCTRuSeFG
VA0l9EYzmW+5dFqHK0gWO6qJdJ7IGlSA1A93WdVuE5mqlpOYz/9PfQ0fVgazGFbMLcXmpqcwB922
wqcRn4qWEV/K4ZIu8zkrVieJQtvQH2Z1kYsGUcQaqD3Um6w8l+DuFwn+C0/UrDwGYhXhGsQNcCiE
dwrC6VI+NIg7aM1ychblkB0cr4GYnmm0aXkAw/NeMkRBQ0beUJww5DDsOhYOq4X6BhmYqhg87cjP
CTEWuKur1ccew+apcDKV1oQSv/hJ1TeiRegFwZz18E/2+mQhkXB5mQats8fsM0WnlCtvuOU9hRaj
Q6S8awWR1Y8CZR3IKPPFsfcqthfrgq9TY8xKGVDQ3EineSCBvW3dSD0NCxMNU3paM3NvTcO/mia+
RMyU4wwIBpi9I/MkKJxkYdJ/IZCcj13xAWNhnVAkmQGSC0x1m0IPGbzNbAqTiF1VCOqgf1oDw++9
muPorL+A1Wyjo+FJGq4Vas+pB05CvMuEwiutHZPFXZGfUT2ZGv6CmHckctTKX8NbnJD2kPIgkzjZ
TeyKPDJXoPgy5LlU5j3RyYjAhUWkwI5PKyE2bn4Y81kSmLqsjwv7gaeqeTPqJxmZJRBKW1A+WvBe
rYL9CYGZGSKiPghpdwJ8z+b3NWVTB6jKZVUNMfg35QCdOwjSCW8UYlfxS6DCy4eei/JTQO/U51yc
yDdngghFlhkWSvZKuujSV5N/FrwiYughM7JluSL6RLIbIB8ksAgTP/t5yD8aSdtb1C9zBVKEoVBK
3mzaAJ3JqbjMHzHC68JMQsxil/UtMfctNGJeJw0jDLSIdkvs7KRHZop8ORVdSHts4u66LirtgHXu
U+PS0y+tYnRSiwfcvz33DHNnEEYJfrlaRN/6Msrjr9Q0N2DBcZcFiTE/t7lEumK4dRe7tg/fR4LE
tWy+6HX8O8rxm5FuaTPMd/gQJ4uSKlbQEy3G8DeDI04KEovAkoRHYwbEGxoNt5hC2PRMvm6k3kMM
tuJ6GzvFHUr1E7L5vd+omFR08cWIzL0huSzOn8wBB124hUnKiFRw26U7nfn82MynxUqpdaby/1XR
2Ar4kbgGzZraFB9B3r8MiBsBvbxlCHMk+WuUqu8RLnLe55eyoEPkTi0i4iKBvopaEsTKpyy96XV0
07+k/t5iPgu731w4hkr8rXZi0MkJlmPzYxLmPVGQHJXZRzoT9sMnwwH+0Q0Mm6hpDZ7mzebLOmQE
Kh8WLeK37Fbi4mZ/y9C/paEZYxObUBVESeIMEYIdi2F6XVs8wvohslRvAPZpiTXBpGxk1G1R8iFK
OQrj5W3Ks+ehq56EyfBF3rpS+eqgUWjyQMdiHtf5SxpA9ShQo6rpkMDdLsET6IR5S3T0u+p3OnU6
nF47d0noHcIC4W29kwyT3XJyWGNQ1vVTiz1PblHwD/G1sGL+RH+oY1BRzVHYvHN4b+V0fkaTF1j1
YDen50mld6TJEUfhpksrfjnFrkWXj0AwiA27FiwM2WlhuDhWtfYcLuyIlm8KQ4n+2OlBDhH7inhc
ZwWukjdpsWE120srjEQlJRSs/Y5nCO5cvJEZa5RD/KVynuvo4SVuexF3S6T+Q0VQYqVHgSet19iy
ldCNmrOSBmL3kVvmXUw8a3lCAk49m0jHtdXh6Up+Coy/OsVoCWKO2bX6ufG+7Zf4hdwhByXxcdAN
Tyj++lLyt5diTN7i+qHh2CmBWkWFwnF/RagK30JbXMBGGhTFc1Fc22bPAgQZmyH5Rgb52cE8rjd4
neBEDtydJOn1IlYbBzYvViKDi0TZczSCRGWdhZuV3AIFAM09feXwxrEuAFnHCqMxu0QByS1mG6JH
5VqiFiar4MFiWD/xCLTaTniVf61mD9zAJQhCHGyZOi97WIhAdwnpsWhEdvIBOUT7lyrySy5rgLYY
+stwRyyM8CZYkkFir1zfUr30dW47owWU1xYsKTvj3heq/ZOzCYxN8SBLfDOYbl1862JzMOPaJj3g
kFeYqYaJISh3/ZAfigw5JaRXTYociVGJxeKHG4VBwVT7xPvlfeIk+NF9Pg/pTKuAJnR+yVDPO6hJ
89YOw11xU/7KrwU9/rVCjQlgRAiSw3LonucXDKdr5piUwrXTfDAVsJAzj/ZH9F4987ptiuObdWhu
oHd3WFoWTIpPyInxZKv5c4RuYeIm53u85nAGxgIJ0biQ+pYzO8GzxDaRWnJhcTZL30lYMTo3xj9h
dJTPieUt8c+2FSAUGJ7Vk8QtJGN5JujMtv7RcFgQ2pGYMvlgOQKE5Le4IanDPEfjVwpvsM9Z7UqL
qzZn/VFhhDE9vraejNOam3XXujUWUZzlqAPW84wceAHaviv/lneoBOiU8V1QhhKRDpjXUj6Kzbni
M/dFOxztcOOWpon4jWeXImhHrcBzz482rgTz8APyo+A5H9Z9w4owD8io63N+JlSHGO/2Ye0I1QNP
DfIAPJxTdMpF15J8WlJ3GgM1OgrmsYiP3H71cqAojnrmxr5QH1EJoYMZ4BsFFbQ6vkDI8Fyb79W+
P2OSkMNdZ/xi8jX+kQeHYraCMjb5bE4Yo7Dfg4TXrBeJdXp0bozv1mRyOh/1AR6R08DDOaB2lbTL
orywVY7yZ7F7KPVea15a7i6a0ehRf1aqr5mnQbtm1SHKrkR32/WMZh1mznANO26P84sW8Sa8iem+
0HziwgvAGFRtIb+o/hj4u0p+EuZzAa1eRwYs/YT5Xvir+z05vqbmdtEufuIkQiDNmA0DH8VgYqNY
R8XGtiX7kVAqAgEy3ReUBZ36QjPQM5k2zhR+KE46jQPL06Aqe2wPzOKsosfHgwytabXx35ACz/nN
tRxmBCLSoe6zfI97u5FPGlvO5EUK3TTz0XSqvdfke7k7QLWZmmcOCh7vEEMEzxlJQSwumJhF32Cy
wxgFD489aSr7Unk2B7tPD4bkLY+psJf1OL3JjORjlCkXTXAnlcQmItU7x/rMOGvxGuBBU555RMr6
yLfb9fzhczh6bQXHkmUXJ62v1+eV1yUKzxoKaq9oDzzEqNAYh9/ztxh1Qnpo2+1XUkhAfFuJujNt
zWs0TtX4SxPPOsHM1bHrfFEITCJR84BTXTLt1KH2WTZt4zaXKEljWR78QmJMG3dZyc0qgOyrXhP9
rIYtVVwW9X01HLPGneXoC6YXTyYeKDuU1V+uBIocgNkJoZiu16Z3VZAlf3wUfIfck41rZvasOYp+
gdvC19Mf5gvaX/KvGUWrFpUZONjYY4ZYytdJvs0XWwRr0Dq0X6xxhdKTVrduf5lkGxDk+kMbAYZ0
U1AYnEIpqwB3xOiNUu5MyclCNsTWX9oK3xebg+6NwI+UMhQECmK9im2kXY+PjnLG+qUcVDvWbqy0
HWC5VrMTqYYynFG75orxMLrm8LHHM/YtFt48AeHP+LmS/5FBwbJJzBrKXY1KT4aUxuICgS6uOHtj
HKmwPJmrBCNCdcLUpD2ot5Z2CDGDRpz8ZsO+Zg98VXJ35M+FiC0p6HetzjzFQX2jvwl/CTfKegAV
QQHv9iNAFi/nRqwevDX86uTSEP9N/iHc0Jxv8LVW9unnhvF7VyDJWQFyPZEqpbfR2xX8DfTLdEcc
LF8z4EE+XXJuWrywbKxQKjz3k37oGeFx2JHypTWomx7zTF8o0nYzFQKgL983Qcl/HJ3XcuRGFkS/
CBHw5pXt0N6xyea8IGjhbaHgvl4HepBWuzGr4ZCNwq28mSc75eZQCIF/iBwLbIGN0/l6c6wxHRE+
UnEwPwp9w8otljuXM5gHJINTQO0mzZXLRjuOSGmxemo5ZMzxbrLMtFYDkrxJ6MZPyk0jOD6WgA/S
S7/8MLgV0jq+D/lmPfNhzUGsB9s8XGZYDIcLmDO2KbUKDuA6sZVha9Xs0BO9eoE+UIwPT9/YNnxt
KAcRT/eBolmewxEb7rB0plWdkxBDmHjpD3Nma1ppAHepcypV6Kyc2Guyc1l0jbhCAMTBYrPUcUx1
m/hj8Bajd+xjJjwfK2dAS6e5xKnSqgujIv25DB0fJE8FfoQCi3Sty5fwFX2t/taornvwjDHA8Z0F
oVi7nKRLozlQFC/44CBs5zfvsxgXssIiQ1ruTKdUOp8HC7tB4qfdzsetpiR+hC3eO7UglwkEVguQ
YnX4SZWjTdGZvqtUnz9aGa1Sc1XCImCX/9trS76+EQYcq5p/ITbJu9KczItFfAwcCotKaiYt3u3L
5jONWU1suUJhZiXFYz6pnmFe4p0JLqg1n0X5rdJt3tyomun4Jc2q/xF03jCfrHiceCz4sYktH54Y
XeczOk3Yz9hE0PUn5tMWrona71N+1NMFWsRoIkLRQvgiD0p6t/ljygWLFdZxZbNNgx2LDJs7BB/9
wD2b3g6oPLptu8odn4PaorhAeUewH3Kct+uEDX710pKXfWFXN5w4DQZEF0ms+wZckCUo0a6DjmWg
3VmQpZTgfXR8jHjmuBbG70RbQUyk+9z9kcuDHvBdNku33Yzep+tsBWh2E8JD44uaYqT+bhT7qD0g
YyUqyiUIJaxlfoqhoHHuKG/Gg+OiP/Nmzsl9xH55Nt5K6zt3vsbG70kEiwqJm3+pBP2F/QOIC0RU
d1vi6HLw3q8b2DiNbwe72t10LLiZ1XFqTEfimCw9e14LebYwsY8T33jRkTNWPEO8YomXCWgMxJnw
hU8v3AVKnhUcMNY8JerTnjwWRxr+1Br4Ckck0VfmY32RPhmp5bk6OdcZA7m1n8aupVYp6RfZhDES
RsNNcfjAryCBcYNiLnEAeF1Cl/kD/98yU88MqLJD/yES/oJWXFS/DCWx8020grcOT76SL+k6S71t
Wp0nAfqWC8PasemcAquy6tkhBp9EbxeSTo4zVRdsz3l9pQjtdIyveW8z0WNubL17mjxgQEUL/QkJ
zu5RBffgPRred9qRuEKIYNItm2xpFbsG80LRH0y6NDByUKfWt8cqOmvDTUnw/Vac69SIkBp1mJH0
Q4In5XXCBj/B7A2dNR8z5qqSKyQQ5nLYE+2hxpbnguOOh6468fFzem6WPugwADX4xOBebcLmGKl0
VM48CT50zoNP1q4cClYB0KTm8ZWPVVRsGGiZAOKLjfr/NL2XbpceaI7k4ODvyC2MMjzkusEq7dH3
O7o0WMhsbcKCJLedlTGvD9GXFwYZnhAKE327nD4HmKJAfbR0VbIQiL89uQQvQCtS+DOceDvUlym/
jz3MWfWiVNQlYKuBQ8vllhWzqrzEdDI1wbCNPHUbVvFOTtIPodMOFaXKXE7xBmKxxTdSr2zWqnar
3uY2j9H65aXdJz1WBUph5JOWcKYyh7rw19jFg9WflR4bXrY1kV1QSQzNX8yKNphOrpLxEdrKDEpD
2FKQROnAQw7DTjjQu8tnrlTrl8lUsFW/iop6DItEsFcsVYfSbgWPNjcE2V1gfC7ry1ifx0FyzzgW
5ReFNBzv+Oyia8PJXhb/jGZaFeNnRnwbr2fxT3DyjvRPJbQ8KJqL+wWDjPbPEi0462rtlnyfO22l
Yi/otxaiWAUqIZUJP/qMOQP2GvGj1OFY4WGpTxOnv9k9W6eFTGRuBfVRVs0uq9eOQzYSZ8G4YV1D
agGTCaXJIPXYWBc3gxrEB8EZ0Jwz56WXFBhOhwzFhxVv06FkKwDRw7U0ccAtzfocS3ZZP3yT25Sz
fHrE+nfR0DoRUm5df5oQXESVLvKuR/uCxsccx89OoH2GF6G+GzpRrK9HkV1MC1gBC8ZvYR5R7IPu
X1dZL62HtHcZgE1l9VM1/tGNhd/9NkVvmD7WFCLeMlzHECdtf+jeM7NG7gwtYCBzTbjJdSdiQpUt
5WMjXQpWOVlbWdMgZblUKJj9TWqDvWHh1mgkflzTY94nS99Fch2aXAz0hNNZcws/9Ni4KIPI2X31
Bf1mA3Ogy5nYSqwsA2l21Vsq6cAxQ6wP0xVN9exaVnXN5q5BoGX3+CcKdkNtp/tOzqlkT2CumD1w
uaUK2yk4H0YNKaBmRVkvQq1hjAtcZDHc7xRyT0rC6ypQuIyPLEcnLFyptYnsLN0pEFFZ/VeHweaj
Fx5iV77FUF1CzwpwgVjXYCSvYAV3Gi5CjMAK23kbzlqNu9v2XPxVuvMu/mfw3EYsScpvYBrH0k79
wOVnEKo9IUeuELF4L7FSlDJnJetqsLS0i1m0BA2NVTAgb7V2t8rj6mFxKlGfRI55K0vzg9Rbx22o
W1uGt83G5lRJ87tRwitNsCvPDjZai2AQT9x+5oDVNBrRChAKUY+3siWNHpTtXnXD11xLk4V5Y9A2
ayi4k0IPr3AQxkbVu0gv/7OF89XRaZoUxrobsz1h7K1Wt79tYBEm5xpRsfoqCmfRjxHxBJ2rpr4T
WfJRqaHB6mUuFSwPQWfgsqlcinyHg65BEmh+Bs5MqyonnEIp1End+6lz5SupEO5LWrzwb5Dv8doS
XFeI28W1Kfsr211Ady37hbmm7TY448EisbvMjsWQ3tSgT1iAJ3swG2Q+BUNDS8OAXiH4gUw3152j
rKUCPEyzTBu9FcGGImi88fMsNHA6Z4ZsgEiRD6+j2eO9adJmn0JOK5hdydqzhiSvu8TiqOI/H6kz
M2m56roBSBDfR01/Vc3ompXOezpAEZTkCEA+7GWe3wxV7md3MENy7Wo0qCchEfdm76msI2rNH8Lo
B086rHIAgUiEENYaKm9I1hzYAJ7oJiFszeECVpR2ZNfotlF/tBDZamqorIDvfunYfPrzvVLYJ92T
v3bD8+8ozyG41eM857YXPQErHiL1wzmfrGRHS/0uc7FuD5I/X7aykEGLxP4bGmvfwvlVnP4qoDi/
uAOnStHtNRo3UuzEKT88yeq2QNqdpnPFcijRjI1onC+AgkRYKKyB1IXDqUyJ0yDrp0H2JZ3gPeXU
fYkwcPElrqG4vgLOP2qTwnNjF1uIAOwPy50hwrWlxdvKo6UlAkmLMBjeLImNVf4heR4DczjK0b2T
IzXa9go4na4LBcRbwN1S547Px8hfGVzoGD18l+2mCvzWQGY2siXXj8k7Q7O9uxrydWNumpZX7KyO
xfQbVOiM7U1Wu7pkq+nkxyayNmm3b8bOT3NxNgySlJb3iLXgWCdPY0ZBzmt/A7cx4a+8jf3YeG0M
YtgtCkXOda1DKEsOKbZJF1rcyDBmU0g+l9wm+M8kjY90RZWMM9cuz9EcMxxCzyH5Svt/U9LBGz8U
xjfcTThR04tg5Qvlye9bipImdC02hOS0cKQWrNPzwVpVDCCxwDTKJN4Rl9KrgXIil3xJsEgIpNWz
LYFXill/VnjHBN8XLVaW1RCRWWK7k7FmBIRGTSY+rQR9fBL2QqrJIlCKhTruNNrc4h8n/GgEsSdu
yhxmawWrGdRBtjICkAn2aq1cSI7ZMC1XQ/9s3H+G+w/0GVXjKze6V+kHpQdIPT33LByZXX4QIsZo
aC6FDA9NzAHTZtsMvHbYnvW51tIEThSITZJb6wIEWSnRKlWazBobYixkAJodtM5jFUxLG8WtlKKt
dSjWJtAeHoC2goMyfsPkerEeQran0gjXsfWvKHAjCw/p9w8MJp070Qau4YqqEzycxkoPKh41jOyg
sQYAQWI8VMNTdb2jlrFczhYkhw/JFOxSY9rpQ0ctiqTtreBWx05O35l98KkBl2YFcSjbid1pQV3Y
iG9DBTGnDOwpAZlHAXXK2oF1yiahRjYkS9hLFvF9j4wE1lAa1tNkFiNIQCOLOTR3lROY3fCyD0cS
FGAHCmfFJRKhBQTKIvTEQmfeLckHLpIMddVSlzX/byq/qnw8dYEJJse56Cza25Zodo8M0gvuGhIb
eiC3nJoXTEh+mEabqijYSHCTBTV1MRE3Y5d/O9ryWAyXuD5ZAOZevFjdhJL4R6CeGsq0OaMv+kQP
paXsa9YfVu7+1liClMm9MYAEBPdV3QHyBXbtSCKaor7Sx3CcVcGfYvfvlBHttUm/29G0I4J6cHBa
UncC1Z2WFgUAvKNdChikeglZ2B38UP0S0TGow3UfKKdi43W8hUsfYulVH/KTlxubdGrOk42kzc7G
07zbGDfwT+F9d/YhIuw/DEB6IHk+CoIrIdacGJuyQdMNYLWtA0274NI7eIT9y4MxpaBfipPsGzzI
d2+CKtH2X0T9UDE0vrdEG0gUpm20NXoXXflHoura/Zr98EmP2q1SmEsrKP/UFttwHL6ObbZmKj1z
x2u5ibQKPn10OttRH4atgXcxfX5PBCn1TxXuaYzHRVsbQNRU3wJQYoFaS4T+3vTVU0pxsvp6Tx8m
JcHPIcXDrOsHaJcUqve8IuWrbTnUWYHMinBWY/9qpu7JoojRfGM7NxEZfjwotE+kx4kNNGQfMHTO
PWc5WXfBrUGXtXJcSw7pY696Vt1H243HKa3vRTc9VT0+StqYyN/D2ky/5XBpaTgNhzeFa1xSoyKR
5QfHnB/1iU9Qck/45g4hU3oeL52ousEzY40TduyPxAHuFRBd+uTbdJUBIRPaled1jRvqKEk7ZDyG
VmR8u0OA5FjBi4m/1Fa81LFYh2F8bXWPXlqaHi27P2eY11kjcxnqib3RJ/zQqWLAKXgalOzeTt5b
oYZ3CxlcQ6iD9rPNNedPlWRInZSpqgAijIQEnbsioqxCDPLuuTReddBKsIShaLQnUbLoT+hCZC9f
ZjaQ/PjYYSvOA/ntxHzk4bguWfE43Cf4XWdRCNCANdyG2cg83aEt3/rGefOa+L1x63UVGj+NwJmT
lOUzwjJAOfl6aJojhEv6iW3vZHnNZbT0RcwOXq3wVjnTvp6XCA7v8KD5wAShqo5vWdpH1LpnLmGc
6O6hKcuDY84+iyYkhNeeXXPdEknOM9t7sST5Gswk24j1BWVeKemCthRv0GXfeHltMgIb5vCAAfVe
UUtXyuyhHIa+Obl1+hCV5udlz6cUN1mjfVfZIooGPy1NzCCtuFfBLQjkDwMSjsZuZc4/blrUCU8P
eNvKO86mr9E8Ykq89GW9s7T0qfNNAtOKkXBTzzc26FR+MAX7dOTDNqo/4GN9JYzx9596WkdqwE5p
xw4tiff63BJh4ZStOo1rQXSvM+1USm2R9nLTN8MpEu3vKIuzmSnrwq7/t1JiHUMfDVu052wwaFNa
2gHX/8b5hOByMWZtwaOM2ho+NEecC604miPmTTh+44hzvfygau6sg3RYTynZKTc/MFeEuvFuTxW1
Vy6apdJt3HKeOoJ9GcoDfCQ4ENmi9Q60K65LlM1e4QCCyBBmmt/gfGnYp1ZxOseIePLmeFP6L0/g
Aul/JXE/KDzwsH5ktxbKvmeKENU7uHmgkW9phlJDKi7EiiEwDPDIatkX5QuUdUOA2LS8BWfWcg6G
nAvgS1+JdUO8RkVOzXExiJgNlftWo0wpxOlGoyNqA8MEZomdLcMZ39JCaRR/FMMyKny6AxosQ9gY
dODBYB60OCEs0JYVBE3ijugSChCXdBzoF8NGpkZ+D2IporxvIGBOtsavYEbqGn6EEovue5xiWeCL
c8MPqIL0y46bPKloMgp92f1UzbjsUcsrQGQt/qzOo3a+ZhvItsnw3MU0ZhD0aYY0L+k5SJga+2YP
1mPbi5A7WQDbrSZiwrrZKfC3masJc0yNg07D8ODQB5eWzlYpr5IoVto9hvKsQOVpEoC2yj8HVa/B
H2sJC2cUWdK5JGQgsj22m4TXy0jytzUxg7NWxmIWGGCIYQgQm+wGFXsqpfBzbymEKzcma8YFUS3e
TOEsFJZjtd4u6apgGzjg5HRXdhiek6TzlRoJrW93jL2r4CTxeqYcK/MTEMBCFnBSVYKUvEaWk53/
GOEDnQpr3orpfBjZf6PrJtXV6e5VNezoB1m3jc8Zx72Kb0KHyjhbFCkWaIj4J/TaVgJ5WG9Xdo2p
DG5EzF7DgeWp/Y6kcydKrjgSTeuKXcLwbPYl1qZih0OArGHM5T96+WbU21i3D6HZ7eDP6h8k29Zm
+TP/Nv0slxIraTDw5+cBJpAOBjFAwKWA+yVChyqw5cA7bL55Jb704oC/8SUn1tx8jRie1BDx2PqW
BYNel7EBuQY5H5D31Lvj1piqI+gDCI/Ddka76umus7+Fcmnlhl9pJA/I/173bha+3v0SF6m1L/Kx
afwhicGlyZm+XF0A+roBZ+JMXJcVPXW84XIRHykrO0aEKohzNlsvZBVZy1PqDg8ATthYqiPiMepi
6Gh7+pJx7WBRuKmK8MGaM8N+ivJHYE7Kdw66mCXfXXme3On/sTvLPnnGTZk/Ryy0mnmr4w7guofl
yyGVsHLkwp7ONo+kh8/Txn6AAskw3WOgKOJxqWLZb8Z3wf6JWYFl0aOcad7ZH+h0lkKPCkgUxlpa
ZdHGuatiWYagAMmU4UZDC7VqH2AK8quGKds4wb9L4aTpsyNKekuJlYx0J6ZKv8twylZvHgG72Hoq
ght0RDQwhVjDq6TBk5ROh4iEyUSSX0JwE0SuRaSBxuBDQyYArgu/1FqGkbueDxRqVlcGPo9a7Tcu
5hL0VQlpwFDPUeChjrL140CLGjLlveNzDaeLqOE+eggwKXZ9sOtAs0sU7JKI3wRNQQL3sXCEKtHI
uIXTXD9w8zFVeytqBATkbgEIzx2GhYrSJPHgTSVbnxCqZU36CpvnqPsZTBgbd47J71dQoFWy7+jr
dOfCQnMlwAvisCHKKKisRRkRxiGUHChvNbbQgSX11Yb5Go9cIEnRcj4igwFqS9eTylIUU66GgcLj
XR0hE2K3xc65jiJgCjGyIKEIqr1KeAYjmKyOVIqd4MtNActVrAfCh5mS/w2goIsYpc3zY4FqkPpC
UBnVU3ES4yDotY/RzY68MVZcGjcFwZLALNb6HgGNNRmXkXXFMmYKpyWgd2qEK/i45kmhtxZmhUHu
Zhyh9QGq6aN0m6XGpuKPkFrsxjAv8dK60gJ6pKWrZgsRRNDJsn45e0rjKtlDa1pb3vy/zQRPOFqV
semJTXm9uZ8Tu7Rf71qNMGJIlUWZ0xvSQ0FR6c7CHoulGCYmNbXs2uBJEmpZTSCnNb/A4yq1bknP
+dLE24A/wqc8hax1/cIvskZ11UY1jFFlyXVyAz70BhlkHbX4i3jTR328hZU9r3oT503I3yxlZ9Bd
ndkKzBlq2v8EGjNPfpm9CiJdTT7jnxfof5j6x6WZk3+P/ySYzL6Wa0X9rVNuX87riGwEGHBdfDcw
cnjIWtoMrOKjq6+gDP9PHuGOsQFdqib3cGZRasix5xOTge9M/kUp2MU+E8Q6fNKt+Kdwx4qm11C5
qhNmX97AGJb2I4GhML0W7lvaXizlJwyAmGKBsRz6yd5kzq8DPqKwK2/Z7U2kTfVrLt7i+NpHT735
pTI8az6c9lkZbxOCrcHatVGoUorfQUG66kfJnbzDUzWwUsmxf/fyYsmjFm8G5ikv/hrxaANvNB0y
HBt1OIfBBew4AfKXGD+0jdtQfwH03t8xVhnZRZX3SX9mya9tQg3PYefBKL1Kbn7DaxTRLrumqXjU
Hhplsj1sEgfraQX5QWNj27m/XNrM3A/zkihcu/ASPkEYY+Putw13nHK+SSMedWy8hZ+Jlv9YTPs5
CeCWpZEL78PpXuMOisxYr41RxwAAAC/LNwG9HCP7hhFjQT7xyiMaFoGCcVLCI0Z19C4DvS6WAtDH
gyjNRyksbUzEKSNYv3ioQbMgQrhWPVa2KZtElA5u0pIfg4fEqKdXc/qaHcIAw8E48Fzp1ksTv3Xj
sxMA7WCy5NzmHCKcRYfSnb3mLhfZ84QWpj0IzLnK3ivXdr2q+7/Y/oeg3AkWtfN856DeuBh7Mc2A
zMaKibsc0+EkK3yncpGXTB+dhfXVWs5h6yQ9TaCLen0FINKd1qmK3s5wklNCxCsjoFK1PwLV5Is5
FOHrUH3xylXsdxrc+Kj/y0IgEDct/pmMu4oj3ux+LQMyvHnnx2lMr7m4duVfNUIUP7vuNnOXAvkl
eAxduE4twsS8eoXPHyQbr7I5hHN9auSBmQHUj1ahPEtWaEJ9TaK3chUmd7f9zDHHACjqCW+2fQoS
iuli5zgmP6hjZfuV9maxuG/La8FMkjGCevK9ZB6IjEWpjHhXvlyW2DZWbAqMXmzryuPYiwtVn/go
QOIk9xQYyaS+lSWjNg4m0j9hj5vbu5T9v15jj53vveZsldcJR5sbwv9ACxc5I6fOFpeEAtiQsJyt
jDwll9RmVV1jtLE/LMzhpdfRS4tN0vqikn4BLKLl2c0y9Mjo1RWffEEEw+3gWSgbL/+scaE1xvvg
/cSgKEpWIlH8jSK1bJOL2Z6a+fZYHqS8SOcamlvPOEXJhb+n0Tosd6l5xps/KBhwFEDh2ApNbukE
rvnw4Il35liUWbHYY2pMsHomw5YgEBrftBLquDVlcHYlV9G29xO8pk5ParJUTnPIbxLbwckf839V
ZLqfopodN+5JbqLc1f0+ajh1xyMQBiDpdE9Et77iIZ2IvEJa0pLxoMfuTk/wZpj2bkgP4UDt3PjP
1rVNDRKCYqy17LlqaQY1oxrNidoBxDPwP5VyAg0MGJgWgOqWBkIxNTduINkUc9spXeyZyQVq/glQ
+HeIBzSIULqd9hbH2pVdz6eZNZthjmSRh5WtveYNW2VyG6NtqghOrgT25pX7+CQaE/JSfHZ6Wjgi
gWN0+NAb7YZVnxTE8K6GOp0l4xr+r9+lj9jQWVNCFCoTBM5iY/TJjarO3dgrO2MuFw2HfcpYVbjd
Kp0B7U15GLP5ssZxM/fFDO5HyUvNjgndyfHgyJpeJeIaffIUZvhKu+m1o7+6J2YmbHxierCh49PP
ka8y/VvByNbTxgsXYdbXtMnynaAnbWXvCoBZQZJvptTaBow4NsxJABn40Z0d4HslcrdJ024NVEtH
j/wwoMUF7GDEyKdTNVIiaoPIMVoSlorJ6qmf/MQN7pZNEs/IH7o+KC+61TlEn7dhy4K06PvHVLOZ
DNn60yJ27Qx+S73QH/bMg40qhLuATwDGI/ad7HBnMxeH47DqF2MvsYo02GypbGIu034qmjgtfb6j
1E/RQ8nSr6XRdvu51zUPUFWysL4binmwZbvR4potnAIZxTjxRW4TnDIlK8NFp8Jgn8qjmVefQu38
CWz6nLjM54XRzNfqLa7Do/clIeqNVEm9hIKqYsO+pMy6Dh0PvASmc2MwWATwGrmCA9Vfgkw/EG+8
9loPm+qvS7tTarBmHCL1r4NSx8hbgc1UlfzfVPAhNd1PhdFN+bHBeUz0R9WAPgadJuI5SkTAsR++
3HqfvuWu8mphzgtwrzVNdSbL9JkTGylz2rvpv2IVyFqApIQltO/Bg9Rld3zRdcxiAS0iGE6Npp1M
vna4Pqfe6S/CVi8Re8IugS5S3XU5fdUyuhD4+KyeTjwyi7LuL2aXBEhPO2hfoe4fBs4xI4cuys2a
fc/edMebgLLvWI/ejf2g/U2hhVWu8i5U92LW2c3iHohTYGXb2d7yiFjaG2tCpy+762QbZ7iSB9tI
DiPLPwEHVki6QtVdjcpfxNMhaKZN2eU3qDw2Zbg5BeeqEiLWaMM9TqJn4LI2lZKQvY5mXIBrz7nK
OYW+Io2yqoZmZVB74TkbA8Z0hokmS9xji5c3VsLNQJsulcNAxgOqJyBS9yVrUVIGHOwgNi5qSxUo
vfSSFw+dWsDC25dK/dPStYe+SUJ7Mr6LAPBTgTIlWRiUWusnIYOw8yrBjTTpV9yN2wmXTmKC5Yzt
lVG26/luGAF9caeHjcpqsc3lN7JG7aBG1cUotHc3nRZT8rA7ZZewXXchW40hZnzjZZmqV8P5TICE
gQGnNyAm5cQ+FEwnCArfzr0zJibnXnkmyWYEcAq/CR4trRiqiIm6AGDIzo+9Me/jXiTMB1fwAe//
Bfa4A7aLD1JbRa30J4GL0NRQDz/N6TzgH6WUCHt2BONUeP3VCuIrnNATWBWfiksVM1I3BXhYMUC3
MXWQEZGMXK5dhTGKQWLonknmYQ2h8y/JCNAA9TSYtBLQ7BieixyRCR6KDWmx8Xlr634BGTTioa9c
/ZLwl2Hbl8ByL1mLex/0lp4qGNhZID9tJ7yGjLiwJ3dA6/4l9Ny1VbzN2TBIafq6Uh1GaAL6jH5V
im1mcD1zxmkbxM6hrH9arLyisohrZDvheWQRiJKr9tEdjIP1jC52WJ10/gLJdqUtAXq7cXUjkhKV
/lnjai7B/Q2Z9TaN2nusKv/CIbuEYlqBkHOe5ZieLJFuMokDklYuy0agI1iea+GusJp3LpJmBLNo
G2P34tLfQQRzXvVyxW2I/5V/AKQCoIyuGVJCGJaKy+RsJ/cz4EAqwo3Z3mgALvUj2ZOvkobB+iB6
X2t2cQwwjY/jwexfp4JD2wdhGqfzVBRwpIAmCG5h/Z4k3xEgNYu/2nxW42PsYzhcxkO0K7kieOZF
z7cNVleur/mqFDdQURO1fua3JP5YvWrG31jFL3FzSZLPZrgjvQ5PrThP+QcrkIHh3ry1jo/2xp2v
6p6Ot8m1rdS2irtT2m0Jqqf2Fk5wVMd/PflN1qtO8SGQG9z2zdDfZQPmkAGPnEir/IBp4jj7IXCF
7fUnpfKgn7/ckcod8zerv9sK89mHDuip1H9c86bxscWBPkfL1tjWa+wa+XVKgFm9NvKDKduMX2nr
Jl3GcEW60FF/sSCwLu1EtppmyQLnYEoWsc8YK6s3/vBdfIBEx9sMT9LOVPZOcbMd8pfHlsa84pLW
RGsJ3TTclkovIOb0R1ZiNTVbGPInCuUWBpTwVPDk8hdubMZeKHjt04IWqRRnXTnA2BDTlxT7pvtw
+l3I4Cc4IhD+FFbY/T4LdsN4Ap1RY+RiE5keW6KwZFL1v0HyrZruevYOanrCShgfnPZYtifNC4nG
xi+G+xu77i4jzcT8G4DgCUyLzerMcl3QYch6nvYebOk1TNQhukF6mX+8fLxLfRuF+ElBR6Z4saoc
+v2B+U4luGp+Wy777net2fKV9d5eNvsK8LQDmuQtLH5a93OCTNz17ypaXltQOfY0lUMj2Q1csEQn
v9wtYGm2w9Hp/dxbK/TQ05ktt5FxC90TA31GhNtygD18O+U/jWsfOAtTfKUQhrVLUJ/MaUVss4po
NuEEfy0rJO/213L/DPla5Tc6naLygWCvBT+Zfm+Zolkv8gy4KK9OcMsUlkr6Z24dQ67NTQDOb/wq
zePQntGGMwtmywIGaWMRynzw0EwJ6Y1XTR6FDuWeUO/Mvrv1Ixb3XTD9i6xD7u4xXhUtqiq9OWcb
2dZ95/YSap8JkeaGJ25AYC8yDDpnD/QVOhcyz9mUnyO7+XxIVy6hghYkEWuTF21IF2b+O9+353OC
Lx7IJiLFePHK48hZD9U97sDjf+XiK4YUM7/cTgrHX/Dm4SKmOQi3TLzq8mM2rCP7ZxjePf030f9s
5y75eA1I7rpLfw3x7IrOzZgr8lfXA+6qlnaDyat614ODAm3GXsb4sEm8K7MjmihjdHFN0C1+G5y7
diubUzbtHXFttZNrn+zmkWcXR7wnGLI8y3hxiJ5o3qtILwDfFescpBv+IeNg1EhmFH9BCHbAfbpQ
R2LowxpSOgwnwD/HyP6tsx0d7SoWUvWSKpdRfwXyzBWBbfVAMu7Bj14lcAL/QONHoldvtf5qhseG
mLWWrQltjQJf0NHuMR69ReGfZ9wRUGyCg5Ieo+JLR20yCVSaaG4qO0pUJbi5v0JchpD4QfmWI5Ty
EnC9++idquSfmI4G3BrtPav/zQ8YGVN1zr5pwFO1PxTFnoDFaL+miN1h8SKze2jsTP1Y1+upO7Fp
GwiZ6/eY0IAb3Lxyl6cXb8TYs2zkO1Ug4MExxu01Fp2mvncY2rWtFpxZfATotZKUwXDqZnABIcpW
Yv4epgocCrSeLCjtZaqENjXO1huN9s/QxaWMkeEyTsTqxuAZcSEI9RjPJdVGc+8y11RKp4VzyxX7
URTRl5LW32OWriTDjjaKX4dJc+l1z5T030ulo2G4LBcFvb8TBXIs6dXLYDMeD1K8dXmP7z5UIY6E
YMZdx11SIkKPdk7plWfTpV0lziqnpLNu86OmV6CoNEDtWogJFqA2P5FaSVkgVMkS8r2JW3dGryn9
b1pXmIjgdTtGZK1KU2BID4hRsGX5g/LBNizKZtQBvfEkkGy8+YPhaw6SjzRLZFyTDEZiJlzlEktZ
8vDlG7sttwz6wT5DQcavvlFkfbENuUx6Y/n/wpO6DVyATc3qM1pPOQZcp40iFA6bD9oEH480K2Tx
Sa6bTt1l1Kgg7doX1a1YR1VAZ6aRu1U1bFrLHU9wXE0VYr+VIBi3I+78TMG/jnecb4a1DGSkr6lo
Xg5l3K5byYGox1ygqsn7zbVWX6dQzUqdJW6ibN1Ri8GxiKWMcygQqk1k0oxGnuHb0Bn7XI0oaMwE
erWiHEyGKJalOdMgt3T6MnkxsMlwuIfRr1afg8jbuIVLT4mgydJF1O3qeib7hB+SiHc7jp+lQp6l
mdm4VlEMTBvl3k3xSpYhR8j884bSv3Up58a4xPuir2ka934cxHK1ACBngZarAeDyfY+3fQJ0SRF8
tT3764XDle0/rs5jOW5kC6JfhIhCwRW2bG/orbRBUJQI7wsF8/VzwM2LeJsemREpdQOoazJPThry
cjDNnA/QK0g0sW5mGxMMW/tL2rrzUXfud6dUReTTX7csVkpHY20GI5LTQvT5vhgbVN8dI3YS2wDX
pp3cM+msxJtrg+1c0CEMnrwkdv3Ujl3zZHOBs1YGF4u7a/SaLw+2DVE+/YUtSX82NUe8S9Np6hy2
gQW6FyXrJtG4Ilq/eKlQBfXdx4IhKHE8+0A2Ik9N29km6Es3c1+3B2KNdnMVEOo1ZnuWkQrByTr1
W891MqKZwweV2Pe+/d1IJgxD0OJHZCzAd1Y9vuAZo7I01rNnhfdgWCoMi+SuVWF1p8q2JSHTHKLm
XS+IKgMFcjQt3eo0kMc1G2XdpjAFIiHHc5ZS+iQ4gCH7X3sHr1gRZAjJE47aYrjY3Xybr9oHYSL0
pk13cC06+LAh5b1k5I33hd0MRHqioNpE7qI+g4czYcqeUu5Yl+lO3aKZcDogd3xh6oPEv86lyu6H
Yfml+qLaLyo9CMt1thpAIb54pziFVegfkoFgqlLFpLug5byZa/4Xv5+oiRYH1DIwOHemZpdl+XBM
iY7cNZHAFx3EH1OJDwqYUYCqJhOPpl+Q0i9PE1O7Q9GwTPYG65ebR/cUXtFlqkcgLBr3SJlarDG0
zYQPzNkY3M8BAIKlBq0lwyCgrgrOAZlY1CDxAxw2hPl9feGqFhsrzaHz56u32ncfyZfBG5AXt6b0
2WVk2AgS82RX2bZwWTF5fib3aYcJPUdKLl1MK03kYpgVxLrUtE86ummmUW9HGx4GetxtFzLuGt1l
2DiTj9hY1p+dMxY3VU2ohGt1uGdQ+UPOjzcktiA2MmRxVIzCFBG5yE0Z8Ap2zmVhHbOWNskzIRQX
tkZ5hqLeHzqwam20l4zrkErzMbhFxTqBjfLQ+OzIEjNtesI4iEFMd53xcFGE99OARL5XM5h8pFWA
tM3JzBU62mz5SBMyuiww6XsmK89Z6b9ypR0o2b6ZPANcXVzGo2Z8A77vYEGo7wFefXhZz/pYDVQC
9t8IwoxX48sgg+eEtuoxj/iMs2zuuYGSUyGtkSlR/N1KDFz9zFZyQoIAemrYuHS+YtCPRYmFOCtH
6HHhY1jCdLMiLFjMLXi4I1AsyJTeDW3wlunkGjnWhbmbFfCUDuvmw4zuC0ihpwETXZ9H21HaEnB+
S64ob64/gM/rRfhVwPY9uEN2rh0WXxazCdRC8X1fcorY8iGV5jyz+gRs8ZrxzN74mIBi39nVmo2A
muOrHBOGSTPaFkLkecs67I2s0gqdv0DxJ43EX76UIz5Jqfgs7a+RMVI2+0TXQ3YgZbjbyW76Xu/T
0cwtP2mhMKvb3k+dU+pAFBgIcWnIotuowHsIYk71oDCERxfw4X3gth0kSBwfrCN4nNw4LuLgPnPE
oVuqtxU6D2EZrbcQ0y63iOaIjdyG6bqeQm+2JEzGvYVNKRKNZw/adDh5lLue/JvCfUbgAyV9Zedl
pftRLF3xoJFiTu7duBTnMJ+/knqQxLUw3zPRuk0tQnIXytjbQ03l0YtZKJ8DkojOVO9UclyKPKsi
DulXh6izxl0zqbjj913Y4q+jV2zaf6VhThsnjb8f+wsbXFTcvWIjj/TRb6PHWQblESF7wAlJtmW5
m/tA8zBk7W2KFn5f9eC3gi0kyaVhClMq8/v7FFUvbK5b7XqA54V+iTRspATaF3Lb4RqygtEOVpCV
wwn6ORrZPvYfBusJi3ZmnbcImO41HVcQLPS53F8Oh8xIWRh2x8jQuZNE52yrErzpgtx1zr5pyDg7
L9HC9jNyeDct6TyngUiu9rjT+NplgCsp0GSKNS7eNJaSkCR7/HLtgzvxPkqtnRtvit6sxd4Yh4fp
kBAEOPiIrOsaz583c07NeKgD7uPIcX8psTzWlivpjfV1lvVHS/5HNhk0IwluXOtRhUO8BzbPW8ZW
d2YProbgK7bDfQ1+9tRkokAP+mKi4uxprExjUipuHs4EVLt8OlEHNwy9i1X6lKWYt+IMfyrEG9b+
CuMA0XTop7i7Kuu5rIAXuH33t+1XyI7pHsrZH7c2ZWNm+ciMoJrVZH3lpXcoVDcyvIE+O2HYL4KP
NJCgjrDDIJd9CZcMty5jhog567YPs5e0VORspc1Hj2582/+gRTrcxPZW1OXXjI0rHjPQ6QlbmFHZ
/wYrfBFhfpA1NacMKA5c/5Dx3AXoknz2Q/bkCi7LMETfPXhbLYcM89RzZI1q0wavYQYclJyXf3PQ
xqdZg5FjPb7ymSN8UTmjUY8tCG+Sld37ebim4AGanwLCAdiDZJ6HB8MUBLOGMiSHxblWpv80ergr
sldmu/+S2BxTy5xIfzt6qGqUeLZbDDOTHlkeey2+4+Gfl32HucPga2ClVOPRztepQUgq6BAUH6Xv
vyKh4Mrgs8gcnI5FXXOrZvjFc+CzsiQ/ywDbMnh4wDKI82CxrM2FA9t73mNKANDMqsgk8zmm/O0H
GvJW8mk4qrudPNQqWaxfPeLgiSBgdIOx7qgp8iDKjDa+E9YB7CBPZk0hLqCpzA2UwsBymCaHX8H6
x6qRJmDJae1Hd1vPvoeLBkusQmG2LYv83ouYXGalcPhNbW1KT94urkGzIwj5c3NURg0HeZbR5LPu
JfWGXF13/gd2CotE7KSE29BxIiOJ3LYjxSW2D1T74JUch+T5kN2oA2Gr7XFyCHIUpYulXs1vrts+
Fc2BY38nuvFfUMDVju/0AojF+OgwtRmOsvIu3kJSeJvr7c//Ua9fZqmzhyib34KxpmvSLYe3g3e+
RHIwReD2QYyztREf4xJ+xpJztmUqfsOcdgkrjooWY+489ifkL1ywnrktABfbpNeoBp1DFmGjtiz5
3FfYaJy5ov56GCy0d3E/9BtbNK9JQ2mXNpLE0qJ5aXswQTbunGYgfNC3MtJ5JA4oK4eeERD7WZaY
ymqdvfi0rehw/pQz7XbyHXrBuO8cgIcJ3WRPttNqwIJVU/lnP2gnKFGV2pMDfuqtYTq7TYJ13aDq
7nxmmSEyjHS8QujGYtCML2LhUli0Dw52GZGmu0BIfNx79WyA7oplT/O50FSMXxHj+ThBtdTyKEgs
5H4whyucX0P8FPlGMUHN9r0qM7TsOZvp1CCCBagR+K86F2/hhOOmIqOpD8r7cQ22iYrhvecZxT8b
zcsg+SDd+R3RNBUOe1EAAA+jEF9uvCrYe/+ai+Q1S5gNTnGLcLrGzA/phx3vaO0dus+b2SDGieJn
N7ferQiHeBq7COJstsStG3x5MdUUIgykSBqw5hTBPmFIsemLODsoDJiW9i4x9EcGEKgrOxWGN3O+
OnJkdRT9AjuteSFleSOc5bPuaUbJrGGm459VNRzUNAItzAd7O0CJRqGO0lShvEHfWEECyC1scdC/
X+yaGE52EZqz6MNeEWnEiyFQliQnRMGjsDI+yjzEHh8n+wwSMGqvINyZer40/VCdy6blIcyzYuqv
ICrhK8gUP/aclBd8KATAdieXi3jOmEB0OXhW0qkGTBRecjRL8XdyqIhjH/vBXJ3TYvxXEVu5CVtJ
mnR+nzfFsy07Z5s7b2itfum0edGv5T1VyUqrgb0/J8iaAhKnGFbuxwBptRMSIEiH94QY6zufkhh/
f/eqWwa3hbuVfQBsOstXBjSnADNl+HZ/Kq+6kV2wnzPvtUG/tWTW36BDPu0N9aGSKC0WwYnfEDlQ
pjyhm/GXXTNtJfwdbERnjcde+8SUDAiyxExl4ZK8riwyL0qqaQOfllG3xXrNCdtdLO/8ChrsaLtX
t5/05px1yQvtOvjTOE0usePugyaTcIOxEcQOW5F0j1EQYhbpYUwy6vbBuDZOmtFTO/hrM28P6TBO
+RYOTMsVZAmrJchyUDFiF7OFwPoh/HrYR2tQYofDcCmoOZzhdXCSK4e8iJEqmIBlo9u5GiEtaKJi
XoVqHqOZoVLEOsAVnkR/TA0ytxByfVdG8mgXCRwrTeJTBGZ4FcfhJcXYo0+9j8DVgmKi6VrGOsWp
4+mnxervG2R9lkPoAZUbw63yb6YMM9/2aob436jFn5KsJVv7WALgn2TF8mIr+wV4LC1DlWApstF8
ed1da0Cd+SnG+AJHVT/BFrS8hehYuTwOBVU1EaUso5Lw6HCdUCpbJ4ugbDHBEs6p56o2/TPEyTvd
HP+GVNNhcI5qUZ9aF3WMZROQnOScfeNKc6n3sU3KyRzzvUYUbSwguOgZ+Vlqei50e5dZy8MqxOvj
ib8DzUA25Mkpte7bhsy8qvLOWTy8dCH3e6uG8kpS9qZWDlvsIEAwM03ipmqQ3RZ5SqURAon0KkQN
rT3xzyRjqs2DIyfje0jWnbbcx2WNd1UyecZhiHWAY711Op9HQoWHTZKKEEjdU9lzY1HWkkxWIPh4
lmWSoulPHtJVa4DVKJ/tcROs3ynE25YZ0vwiZZ3+kVYGE6nUZjeGT63mGaFblxAH8R7EHEGe80kq
Ea7n9uLG2aWchj88YnCs5ZgymB0ccUMeEdR9RZG51nEQb4LePPBZJIP1HhIE7mEcZkkKiRH7JKCb
ch0cUsLH2USXFBcoM/r7uJH7eY3VKJvX2VSPusdgkgoH66r9ESWC1kvxl9F5s2/b6SUgzIi5Nk+X
mYulqfvfGD7bLRmYXygvXzoNu3eusDikkmizRVLlZIrJdjEGO8s08Vb/a+r6wbHUyQssxDs1sS/Q
+h4VWpvVHdBvROSiniMTYywCus2xe3dTuZy1xCZcjSAZwLpChRApY+jxUQfF0WtajIUtFflQrp7Y
CUs2oQ4eiuut5UR/QpcBUTjFT5ZznFP5gpLim+ALtZtHePVBT06giw47IdvkxmNwYsW0uFE4QWdq
Xgc8+y/L9BWomJ2dYDScr8EhE5tZo5OPzE0xNjXlwoCZUbe2J/KbiRMDepIzlTHxA2cV2IsygM4h
kG+1jZw31RD+SmZNJZbCvC2E2sc7h6RgxIOUEg0xKs4MDHUEhcVEmNSNDLqAm30Zx3dvpLb/jCbr
kJOtRkFG763vvdlx/MhU65bQ4EuZupzXPGMYMm81GKXJ4Vjyhva7M3LD9Pl375UERPCEt9l4Fx2s
rrWHRK2N0uOTJoRht3seK8L6MOCkN74yp7lBJtT3rEdsn2cwFeo6Q9wAeIA0qcBORih+NsKKIA+S
BEVwG94CupmiyO4Tyx3PXbGyb8xm8eY/VlZ9eMyJlOudlEIuuOB9NajRGZrabzId/uQiePPTZAM/
cELzxA2oWqA+KZpq8h3M+hZLwBnwoz8Fsbl4i6crcqMtM9XPAplDj+BJY3GUbk7sbBtSSlO5LENc
bSPFY1g0/vNoLfceIQI00CCp/fWscw4UcgamSeruKzQ5vUccQkfsACj8c6Sz35LGHymrTcDUyHYq
9KXaKcLCTInEtYzykpSz9N8k89eg979VxD1I195XGPqr+nUYFFZzqm9pAM8MGi5EW4RkaawvpJnA
r6jWnSjeP7b7kEZtHwOHJw92U5S7sHFe8MPiSUAXVi0wD/BuZVJUp3R0zhmf9H7ywUkmWBRVtrIK
SVacU8xv2oOnuWpkSHP7nhacZogfwgU2u4iQtTWhqPfkmq6DZyV3UnxP5fDmR+VTRbK8NPIRFHF2
54zEnlgBfNd6Bomad8uTk0TMe+J1+g5/NjkvM0cUYNlw25bRuzuV71GGkHSOGAGuoL0yzqFkJt1H
S6BTEQD/wO3M49cKe3wVVJhZhuRjmbJPgO9ONPxelqJD588+hmTYlUIGqsYh7PnecFOSMfKerZ9b
qCIyXSAjOueyr/Srw37Gq6GCG10jYm1I/mmZI+3cLp+3YcP+pHKpeRoPpns31N36F/wzz/57T6gH
rq+YzQ9OC2Kuu0MegNR2loUNcf7LaxkKBip4MHWDxsKK5Taxj2aA3FmGdXzX9qq/oQqXx9pBr5Vn
uOkrZMnoJxFek0uWHg0BY3yUXJ+R0zqnvmJEOaOwhr3JftKfFaBLFws98lc4SCQSz5SqVnUjchhV
xTQ7SFvPBsEvQ0u0yxlWRQanvLXd1ihQ4bWR4U3U6I6NWc6Jnu7bmu1yaEIIdpKdsFPyxx0XSgVp
JJOA6dESkYs2Xth7DJJTUgzQo+a/DYLPqp7/yDWba7RA+y3+M/fKXzP7AiVvIbcFa9KS8MBj1swv
tcR9OUwo1MIC5lzlBkxAGiaQx1bxFdy6SnZohJbu36jE2QO4ascsT+wAqHcGtMaq1HwOICkFMtf7
qNQfkV8Wu8JlgVBZBMgvXKBdUv+CUfBR1wZM1cCcgHelsRIK2CFevXQPiogCJmxYo8oOlEsncT8v
7Bs2JaG+saeOoXEAUiqAhYP35PSFv3cDlqMW0PeCM3RjF/jrxN3YOfa+UUTw+FSYfte9IeIniEa/
WDlOhnY5MkL+VQQ+uDD8ZsHUwIOzWYna1d8oGs+OV1kUlWzEzTLc9bQIY07rqK2JXL8ABFQBUwVS
BmaQdEvIXLvJrAEDpZbrZtmQzP3oDv57GzMDsy3AdtHskwFst+fOTKfBBwUM37XaTt9lnAYbRP0R
BZ2NaYsVo/VqNYu+7cnExio6HXrHOjKYe7Bm3W86ZojY7skHJLJs41pAux1M59yJ9k4G41MQOlC6
IvTAwWzvnXTRZ6dEOlmz2tqrVbRRDbhFFpe5hZd17PQUSeYghwOEXysA0yl6eE2YoHpD0mgX1uRb
+q1gwj1Z24718cXWjHZqVAlte+5nEjOLyaztLXdnie4jzUbqB68krHqEhBESNVW2NVMIqFmOzRJl
Cu4K4WCSd8kAjxPxUlbcpg1FZBEog0U2f+zqyH309XTjxeSP+jlKaWahhOUEKH4J7iKRlG6G/V4F
L8kP/F1T5tXW6aJ8NxZ4FkZALpYjzYOH43xOH8bZk0dPkrLoMWRkluSLo01MMbVuiGpTe9ZjZjdH
BQVtxKp+TubqzdalORV+ffUjwDOO5ZHUYztEVUxiR4AGYSMza624tT6Z5H33JdRC5Td/rCQEI9VG
rwroDBMB3uy8IwtXcymk0wyzVAaQ2tO/gwveJRH+lwkE4dfoOpsRIw0SgzmIANYP6bzzsuU40ggT
1iTHTYUBIQ0FCmp4o85q9CnA3CL6xvLBo3qLpNkiIK9w5Qcd+e8mWyYwnejTl5YtTzkSLfvZT5wT
8sNFBEfcFjM2GkQ1LR+5B7Qu8T6n7DrNHJNOMt7D8WU9EN8PvQvDNRQ4yEwM2Mqw11w+vLkNiIVq
3whg9jeo8p5qt3gcLbJkRGL/7v3mkdwqphS8YRzZzGPZ0UZMHCAPAQsO83XJHa1vz9L8Sb35KemR
rmu3epon99mbF8P4CxbN6Nuvg1ecKODZWxsclS3KYr5tFt3SmUPYRzdCQAquruWxHcLnzrxbZFr6
/nIlmUTeMLqDaQHgbFBMd3WwmGPJsjXxiPDsfOwnDcRIac9nJk0xW3pyg5ku0o2SxTP4JInETMVW
Q90kgVAsE5Lh5mAWeHryRrNtcyLDiUnkNlm5wzQfagBpGfJtcp/5QADCdBgkivHUc1MuIBnt8lfC
8igq/sVhd6qG7K7lUdx/5yHndzAw6zDspjrrLM2gGbwVcKW6epuzLD9QtfWUSSg2amsncu8xTcvf
URm/swWE+2HY7YZonaJ9TENv1MK+jCkZ8rCYb+HfRkTo1eFDaEmen1jqHLnz0Wl21KlTdV3q16nB
CylgTnf1az/6LiplOKoh0SQO0dGRIraENbl26t8F3p2aGsjTI3rF6TaDuV8iV7JRHsXMYXIArZXk
vwoccdbeeOVnlz4Ug2FAh5kVA8xAzU5O6zbF8kOmHnPbL1s7RyLrE25wZEDLABE6TeyNXB9MrWJ2
iQKIr7/U85Zhy40Axb/OAh3I5z1N3Uhr2tFZx6m7wcTq7FJGxWUYghpgIdykx4pYW5i8jMr9gbaS
sRU7KHbfMFFRErojpEjqQvcPCTEbwypQ0EBjdtq2tb1x0bqU+cZr2RI1S/KlPcbAVXiYlmW4mQtG
eeQ0mA01zcOYYfvKSSynAoQ1mRAii1ihsFqP/CYPAJm1eu4PXRhyaPvH1vpoMMn2JsDike4bQskK
wHb5QIPe5HdrInuIUHYSNE+qOA/45Hi2XWlYNJ9xfBsjPzDVpwhePKajxZqZqkqCiVLOOXTSAseI
/S+uBLxj1b4rPTiUL3W4950auyg8z8jY9NcRKpkwzndrruoa7ufj+hWAW2YLkS484IwBJtCAks6+
MDOumerK7BlndXtV3m8EaKWnfFJh0UbGPNoygkicHj98mBNNjZt3fWTjcwD6gExy7j/sRv+SEY/F
3AvupXY+6iyEmm/TGQE3aaQUm8RhtFo0Kbtuq3gdXGfvW9VWV/pZC3oYZwYL6Earcv7gSVCT2Ahb
8nHDbZPV3qskDE12ffLLrTGJ+gNIBJa51lNfItuZCrNcFw+lsPH9AdWSq88lGaLgXuDxkPZNCxly
DBvH+oyzwbw4BtBMP9LjTO8cNmKYX/0lix9/XlCGzxdDJRcF1mtRTMmdCEZsNEj772MFztKU05Ut
SXtZbGhMQRVV13pk1zUrkz+wPQ5v+iAWB2V1HrEDUDiWAPeyyt7cphufLK2crXHm4BQbQ5Ln5N2l
XqNQIzUNAQ98CgxjinPToP3hRjnj/pl/h4FUfLTOeA7ioX5df52witFBjOtHq184yf9G8yKubPvN
KSDm08lU/eH2yZPVO+5jrUssbvzfP7+85L5P0kmrdqkZ2H7ppqXxzJJj6SEo7xkfvK6olL4qyYd0
huAcC+4Qx1/yD9+tyVtqgzu3s+Y9++76PVmqJ8cO1APbrvZ1hOf588tMbJjzN7h+qj5oN45M1K+f
uX42RdVxrDHoTgEFej8hkMcUHsJXXeuxufJ29NXwrIwl9w3qpue6hi/eO4Hmyt8lU+L+lVPDsFZp
9ZSGiEyqiQmb7tP4PtAA1cfB6W5EOHZXvSD36QiLe03H3NsonBjPgUZx4Pf277F3szvGbYQUuLP/
TzKj0w8i9MSjyrvwPuu7B0+CSOM7v3cpsGsRKX3V+LW6YqRRi7v5I22Wr8ZL2gemf+apLef7kBPX
DVhPL/GhhwsCuWt2roulYI3Zw1NB/tVWWd5H0yL4LSuscUvT5QfloNdxUC/QCFn9BbrMTQqC4jgj
Kn+2yEoM4JEldlOfeqknrh24R3Wum0Pmx8/rguMYuEl4OyfDr8DR/aXF2gqPaToDaUu8mN/R0rob
eJLnDBdv57zQxFtO57kvJKqoFIdQaf0ulpGf+ZwZsMFQz8TFfRfCl+sGolgG4An3eQmovKf+JVkB
4PfPSxkgEVryUh3ofW99wSUvIjle/Mws+3hRoPG5gh4mV37FwNo+JyR/QALdOycjuJApKku6IHLu
UjxWE3cr86je7PyoKbhOpHutmwYZiC/2ShBUWHTtrykiM0BOUNEXGKAzZ1VSA+bt0okwACHhl4zL
HhAGPGN7/OPbB7eiOrxZ0mC/sOLeCdfXh9HwcU5BCD4tOyTziBkq1Z9uOnD7q3y+JD4MZPgo2WaB
6iZu/KbrTw6ct2BdtieMsJa4vgttdOqU2sBwLCgBHbvyve2uid2SUpWZ0bEJE0RCg0kDlGzoXEdh
I5BZZLejLn/SYxXfTj5YbFVQApfdfObU8M9BDoAtCfT8C5UffrkmhfzdyxDE2PIptOxeqgYTUq8B
/vqqYOQo5GZkVn2dZ87xetTtxYEbqcpooSwUtCrSQiBWg63gPDu1k6Thmu1LAGcNb9R9yI+Nkgjs
/BzeEslNug7UGYhE9c5wjCog178GMPQIdJlHA/W0uuRpHmA/9UNQ7xL2lqyEhd5kwoZcjsy3mUr7
WToIB2Ouhy8hq/vCy7bWjFza9azxNoO2whoWsXY/WxPjrBYRDU3Oni+bnVt37zS+f6W9x4RryWDX
8nGcCjc9aTX2H9KBvSEwWXg8IWAIecWtWgE1/mpth11QBfTTsdHUJ17aHhmqIDNxRHbw50wd28ll
W2tE19zNCfgkG8gZuI+Oze7PC24KiFBLhfLuN/sahP3spu+xQHGkFjOEMV0g2Vpfes1G3VpQlqN8
UWdnBmhNiN9tXSDpTAdzYWdGH9lkHcGORty6In0cmtE9ZsGQ38L61DdJ29X7n5+6Vp7f3iwuRCiH
m+RmATi56jQZWGimg1UgiS20+hcshO2D8rD92arAP8bV+hC49gNR3fiXAt1d9Poi2gISlJDHtC29
s1J2dEKCkv2FFICVqyvmJ4nm4DD2zl8tvK+8K9tLGPoaI0koSNmpcmqS/pRQyW6BEekXQt7Hg2y0
ZskHpdut/fjWR6lw0/uWfR9KB95UQRjKEGbzXTlJMBdq30+e+ldFiEZzOVu7LoSCGuuI5KrFWfby
DTVTyhD8S9JGjlbvX3xZ1nfjQD8bTg619oiLC+CGd9WwMdOOZmew0cnlU8V8KuwJIfbFaziu0kAf
inRNo33u/HTYpUmNecdCjlhZiAEt4HxDF15qL3bfGvKcTMUVWEUzdJgMn8YSMd1KJPCqYcQZW3fI
muJePA7Rqhkh7FZY+9ovmTB5mY02jnSoxM4vGifUJW/D/VBF4/pYu6lE4LOxdvNLbJn8IkzB1y1p
eyRyn7fJI2ZnKe36yOX0R8OCuZsk01W/L0Hs5xx8yq0Jnw+HU16r4Tls7OYh8hWNYEIdn8dnmoDk
4hcsmupD3PTirqEtey6bij9KeBWqxflGjYG8aBlNF2WRJKchev28sEIgVYVprWIcf42ZxTZAMs7Q
OAFck/Jlf8hJR496sC+em5nnFXo0JM6AwsuJjjq7DDxkbxtmJewHTfWsWtJMqnR84IF7WTBP3tpu
K3HbMckhl6sIff+yRBY4qfWFfw86laSat8RLOxxCGa0cDxm5TR2Wb3UrnGu5vug0e53xJR0GkUQD
fGl+7ed3s7EE2JVFj3R51epwfWHgBrQfGsDdz8vPr//8SMvl9zxQff/fr//81BFrCJEcCNgOu4jF
b9tmJD1S2pf5rO56CLS4W7NjLe3dZEYDa5gnQF3R0JC8K7GgSBQUEbePUs3D4sdY+pcouZsqCzn6
ktvFThVrgkIvkjsb7uDdz494A8KL3ffgf3h4ZJRgl84JxZm9sMc8PUXV17GP2hvXgmKXmDtLMDLz
+vXu+YE7rS+slZe9ivFIpKYabgvmsW1M2dMNHQTVKgvvl3wI7ysPxXQWBjwjZfvi4mI7xua98+3x
bHX5eGZuLkA+Fd4vIxRV4BBGMD2y4DYoog/f5n0eG6HBTSSPqMYohddP8OdHev3pz486ySiHbQ2o
Qv6dzWqHrIf4JGSzgKrmpchzfMMLfr0U/UXs5S1fR4v7nxeQoXhse/cyC3Fy4qg5Yhz1gPzH+gxp
sCk859qtL1nbdQchWW15XvUdZu506r0mA5kjv92s0Zf/vTS4XI8qs0lx7pQRK+MUqR30AYJPeKzR
xrBGHvrwKxQ9ORYcKNhEv6c0lm8BAzIOgXW/GJJWG2J2TRr8G0mvBiQ5IR4hu7Ve0wXbZZoAOi7H
7nlV2Aw0spMVDRczC+/254X1SrpzlxaqyhKXf+AV+4QlDGyxJYTDiiBdzqUtqpIZM9nMtAOZRL34
+rug5+p6DEG+iqp9gGrijApGXVnenlVJ/yu7+r7pzF2GmYB7mqdpPuF7mseZIY13j8oYHpuFusIt
kuh5RsW5kZrpgFNQjwvLK9bbR73kYcUqiBREyB2fLfPVp9gHRVS6PUiigSMN2IZVExKy4Gq9Y15C
qJfwIJ5azsdiZnXpiiJEAU+nhsMS/Fnkk7oWxM17JpyG+4Y6p4NgWCJB2LO2P2sF337CEm7RZG3t
CtpvAMJrS0QQraKj7JO4E2FNXq+bi5cxR+FhGDRF8+8WNcwGX0d654PIuKSdeOIPvmdGzSc5Q9KP
WOSgSNkVQQn5qWcs1UFq3UUwM3dVf2U3Smh3wtCjgVlZpj4gxUDguEjsJyYlW7sJ/mZhS09jQudh
ysltivK+IHQj9gjjc5i2JE74mNVEPZRTR1slnFtmn2QArRcFZJ+KDWiMidTwkUW2/HIzBkojO9zM
TNHRmVp5WxXqOUuf03/R4lq7sNLTHkxT+ib4a+yqRZDOTV7artFZyJPDQ8cUnWvvrwjVmpq3mt6q
5CXO5YfxKrbbhXypFfSphGjU87TGBvuyPusBc1EpxX2Q0rW5FTkiVHXJIctpGcoFA+7MSk0iYdmZ
vgXoociIzEK3u1Uhguw+VQJy1kAzXJoXIXHRi468RACSFRYwxiGJ69t3UVnIu1YiyluiaJ+tjyTJ
0C5EEY6oFWMQHiLYS7L6XSROglMsVFvjD9MtWpSamhQ96ZIccQeI3ZhYzWkCAWSlzhqYoOePwhJ7
y2rt5zgyKx2qplHBkXyHsPARJGZ5rO0BMswQpy+jCVBitOlxjBTjblPo/WgH6atj/xK+kc9VV2ev
YIAvLdThm0aTco2gc35JZhcpejx+Lw7UflRr8swmDolNCL6fT54qb4iGQ/gfY+fVHDmSZem/UpbP
i14oh1ib7ofQkowIyswXGJNkwqE1HMCv3w+snpmu6rWaNSuDFTMoQgDw6/ee851OjisrhW3m+wW9
i0hajxO7aYBNjIVKpZuPmUQlmle0qkXBfF37pcqzLc3mvk01vHPpfDOhOttGkR7fPFXQuJR6ik0E
SgwK9+Ego27YIsOK6Qb44bMZwH4A8hxuGuXeD4w3btAuvgeG1r+b+rypZb8u5nbBFJgvftPRDqUO
XLdaKjY9Ghyw8cSk+qVW4NrvSXfph08CRPvf19avJbTUsNMphfc29ZzivsmThoSEQFt/fZmNaXmf
vRggAdch0XhUfgZdS+1CtkQOykGErzlpQ94U4AXtnG1jZ82+9LBx470ioIAKhA0GDEMz9OI7fT6g
CRk3Rs1WDwsj0F0bOkfN9PEWZ5q4Fe7VQ+ZG73vAkWFXTErMytz5GQmFECIRoaCGRFDWFFe9np5T
palH7luf+gAGpBcy3OW6FT642mIibJor384//fLJtfB1Kbu1DsmgUfjNRecwcyj9xaTB74IorV2C
IkQlOeCedKXxkhUBE928vbgV7Kgi17WdVqBMqS0dPXCGhtNoS2PbB+M1Hjv35HmvMkS6bI5k/7hN
QsapMxChwoaYviA5Ptb4s4rVGzpE92Hqs40P63VjuHawSRuZvHBLP5JlKH4ONWEirgBMMTItQcdS
IfxCGvhSOG6Gi5qA4lDl4y3Umj3S8XwVsYXc1uQMPsoaJVeoVLPB0czdeWqwWqmB/Vm0ePN04I82
DOY7WrzMWiOXEE4Z4Ugyen3XOgJjXUT0K1RQdAjY8zzIp1qjsBeDbFi6nT6+gimKRqs+5bFsQMwh
uKziGA1LBNMWKK4JwMT03/WmtfdePTRrN/WqtRaCI5mB9Wc/w/+TRT/IGtv6NjAEbEDs0WGLR3Z8
RjhLLvVgDitRPBdI9uCGEOFQNQ0EIc9Sa1fr/V3osOuYRvxag5PUXOfQlmz+h2ac/frRqCp7RwBa
0iaKaPX7xUXnHNj73mwrrJ2bXiJXQJ/Z7KQmzfOQQd13QmnfoxkxV0LYCFXa+ImtrwYszq7OWsHV
btaCwKOmkCflx+95xkB/KMHh0vkFI9SwIXW99IE3uLhz7aZaf/vtf//jP/73+/B/ws/iwiYRF0Lz
j//g63fe+zoKZfunL//xWGT89/Uz//U9f/yJf5yj97poil/tX37X9rO4e8s+mz9/0/xs/us389f/
+exWb+3bH75Y5zQ/xmv3WY+3z6ZL269nweuYv/P/98HfPr9+y+NYfv792zsJBe3828KoyL/986H9
x9+/Gb719Ub9/j7Nv/+fD84v4O/fLkWNYOUt/bcf+Xxr2r9/05y/GZ7peGwqHNf26OT4335Tn18P
WcbfTNewbA+3rWm7uvvtt5zfJv/+zTb/ZtjCmR9xTN/zTO/bb03RzQ9Z+t90S0dyDmrPNn3H8779
52v/w2f435/pb3mXXTABtg0vhr9R/v5Rz69NOPNc1NRZcX0fq6eh6zz+/najlzZ/9/9i2ppSO+I9
C/042nclwlB4ecVk39PYc9ap7T96stGYHjXwmYvySjFNmkSWbPsGFWzog2OifeN4zUDjhxSTf3kv
//l8//X52eLPz882PI+miYNijmdp8Fn84fkBaM6lZXAP4ELbhB1NiwbJ7qI6tp05w7hSEgt8j5Qm
IAnQnOJrHRokXGrRtSxb8+BOcu9kUfFUAfisASYunapz1pDtHxMPyI+Ob+9e5PspHORxarJ7UlpH
irr6rSosZxXEodxniDPXfThC3i4yhjx5Bf27it6QRA53uZWGz1UaX0MLu2eNLHZVWMZb6FQ27Kcp
vPRQPu5qyN99oG5WpLL/6S2a34I/fIS2R3PB4BQzXGEbhvPHt6hyxsIVJjpjBlfGBr22B3KOA3JQ
D5JN0e2FAm7nNDVbKztIX/ClOsg1oQs6I3jBooy8YxLDegqN4ShHQyObIw2PQ9fjOYo0oge0Vwh7
4zHpzOCKzPB+6lT6WFB3haVmb5shJDOlLIOzzHNGSh7hubUvx5OBLpDG+9bNEFBik2BhcyxC5BD+
vUyI9CfalofR8pxVaFkETobYc0bBzPevTyJ3fgf+9A6Zvu6jg/NNAW9lvgj+5SSvxrHJQmkRxsKO
YRjoYqQNkVlSqVvMUOuubyGwdiI+9kFFv5cZHFFCOlJYrcvjo92p+Ohb7Rn94V052JBUujpeB+RH
nKmm7kfUZGenbdKzzEyml4O5/fqnNkogGKHJWRdi0K9s7JNVahMFOVW+fh3mQyYEo3UFm3bySY0S
sPGuCIEwmofOrzFtCAvryytN3JOawvJYDlbx+0EY5T+/pC+9xnJoH2FI2FDd2VfoMZw0BSs2kWVx
RqlUnDU2uJg/LMaCRH8yjEl+iFRA6MwS0qkwy+4GvSSzOJL73ouaPSzsAcoQh0iGwwlpWXyQbrq2
VNKRXjG2R6Y0+ZHGl8BKAQ86tO9KN6hPAV2p/+EEN7lD/vHjc0zXMh3XM0yB4dP50wmuJX6TcvkO
Szqm+soszPROSvfC2zIC9Lbqbagzoy50L35S1pyh51Xw+Rp9lrg260CAzKyJy3hIVQt2iylNNVFP
2xGU0RzmUWkxCm2SkRP3Lu376rkcMc7jKyjOOWOihRVO2bbKPXUubRVv//rc9Ox/e3GW6bMwWDY3
fF7in25w/RQnjtEiWhyU+mn7Uq2HXA6EZ4zRPiSTklYnQvZBPEgVfLdRjzSGEV01J3iXkQd3RQvk
9eufMJ9qaGI6C1sv//Z1yByygZ0eA04w6ttUsyI0FR0OgDixiRZP4metKZyN5kfrxCbcyO5BnH8d
XIhJpdb3dyobxltX9M6hMieSBOfv+GrUWq6kl8QKsEXb4Dh+c8nCSb84daCtWl85BNDx5dcBSb8L
K9sLj3iZtLtAgTkJHMt5c3xxobcln3Dj9tscaW5N62+t+V703RuT70agqqtugJUw2MAPQbUJbSwy
iC9RBnLK+PyRcp1NiCjTIo2JOLXMfW5QtRopPXQ0Edlxsjy1rFmtNrrb3ZzctHG+WOEzvYVDJ0J4
0XEVPpewcEuDDYCyy4+//ojF/+Mjdizbwakq+HxdZ378X24/nh85kR6gx+89QXJA7V7DzE4e0Rzg
eGhew9wV30OybhtJsIoq3MPvB0JTFgQAgfQV6WGw6/LY5/AdtIHOPsvaVXg9xu75YDLsOlkpifRZ
7d+i1gvhQKfmj55AmS02OPuU4aQ5jC5pF3NBbERQnp3GMgBP3Jedb546uGAri3LkqNttsAtdcDGI
r14R8vzMCmF/sINqa4s2fJGfQxHPrIgSOmGjHyT6/hjQUZLih8dUDLCOqPX/PLiVs/rrt9Mw/q0m
cFzTEa7wbN1DFEcF9If3kzBsc6wLIOlk40rH7g6YjV3QQEr2h0wE+OC0Ef4JI346FELcGGSJG16G
xrR02h9ueNd5FQIc1zv+96FiDFsOQU9jDlG+Q1HzVCVqW8SO8SIqdhekoIx7tu+LSKe1MaZIDbl5
HvpMsuCPOMGwlXl+Md0yA8wLEnMGC6jsaD6XJxKX7GuddLT9hYfMx7JfgHywvvjgywLSFk6V9TEi
N9tRQg2LCh3qtZkPwiRCjNYgRLAvz4mX3xnGGO69qb5+Df27DvegTqAHnvPZcqyV/qoYsmdTEitg
NM4lVrK9d1xiQitDMDziQAKPOKaa/MHAwN+WqKzOXWJp54bew8Iyd1qbBpdxBIYMP2A7Gq1+FoQd
ec1o7HytMi/ufKiawVjC5EvuhmJqN0Ofi/tMYsKI/bK76kyW0NRq2R2j+X4fhKSltF2dvrVMbYUk
ULYUbXoqelvRoyfyGiZB8UNFw2tX0s8awjI/M0OEDg/9+EeZto+ZWSjYdGN8/ToU07jVo4oxOZbp
ARejOCrwO2cVa++eXuTvf33WWf92EbuG6/qsP4zxTNfU/3QRuxPNI3bYOAJggYi+vGX9VO5q6Af0
jqR7Fp2ZHwlcYK9s4u+TWUd+U5jgzW/KozWkDbG1+a9aZBhOZOG3uyRyX4LcZ2mv5UcSkeqHIP6a
j9ciCf1VkjfJhogG7WaPCvZ2Y9KwGf3T1yGrpNoEEbhzQzr9U2lZS5q108tfv2TO/j/vDlwKbyov
7l5C4H2x/3SlVcz4Os/GDqnPa/1YPH4dUPgtYumYN2XaxjkEkdmkgjBkFEfL2vGyvRFRb4o+iZ6x
m8BIDlDfFP0QPXt55BxUjy/361EHv+A+tV2B+sWSz0MgSUWDzzBFxWYsjfTJiyXmbaJDgyq89Xra
4tZA1hO2tKm+vmwqel/QXwA29Lr4NdgWqKiZHDG23qUGgEhgQmOvqem3qJCgrzTV0ugHtS+n6jnu
68cqDuEdRdVHHDDdDGX1o0ju9o2MPsBKkB+SkDGa+D8CkWAjJddJtN9Hy39tqGiX3Wereb9y/FBT
idhx0JwGQ/n4Y7BY0KyCJLuCFTOb1AQhbnwDKomNyiq2rhPiN0UOu5zQwSEQn1NBOpLp0pq6U3n3
pHDCrvLbXC3GPLqjw79us/wS1/33uBa7xE3evMra+pUXLAxBvlGBw3VZxNjTLSszNr3y7mova7ci
0N6mvLpGaoJbmMvorGXY6GL89VJr6TgVyYNBonfX+1RRIngGF/Faa4+OUz30o2vvYxskcJ23P9o6
S+iYqheiy9hddeSHVWipjEG7x8vD/JOu7MLOhqcY5fBSOZuooUPSTw8O4KhYe5I+SR0yJxVsLK+J
25brIey3ugGymmqAJB8Ie0VEwhHDwAzZQaUtaiPY1mb+UlmNtTL1iJDxFNmfLqpxl9pTSi4QCdEA
kTwsNbMLKwJTa23IFaSfJjval5XY+THJuH3nwzgsw3f0LJrmeh8VzPJoxC5uzuE66HFRet0ChPMg
6+E4iZ6kgnRuBhvFPXse7k4ZOMfYI3F5WGe+vu5scjK8Lhf7tIYuq0Xd1kCGs6qJWCSllTadSaez
76Ot6EH9gNKCMtguzA75p5J6zH6aVqzbQ2zpyFl2i4UoGX5qZXLklbnr1k4BSyFtW1QYIeyq1rZo
Pu71EpSVVupHAOszeD6p0b/nt7rTH2Nt2/WzMRu4umOWRFixSR56SC0gFaWfohwFggQDaUTiP+do
zp6FmMagGE3jzkym56kmMqix6SUxqqs5EVt343DXQ97c0AsF/GOz2d31AzHpPcL7KH/2AcplBfGz
85DNOjvW4GEt0tvtQPbNY6a7v9I6OCogSGBLxH6sKTCUzcdZOc45lLNQwJTaxZgeKpH/bEK0fRKM
xMQtpKG3FuBDpj0ebzpsdrZpnMuByEMzLtbo2rYIoMlsqsjKiJNnTdff8BOxFoUvKb2yUeo7jOCL
5BGZJ7zRtvJx67j37RDdD9CUDu1L5xPROZT+96kmBjQb6dYmmDbnhcr6weDgXbrfDa0ho1GNeGUr
A4PEJwzC4js4q4UaUBADHnGv2YFJp36fjZGHbRzJtFlxMY+iuJmJ/+YkE7kwqvJX9DFiunyomEPN
I1fbI7ECZ6lB8NDwKy8GhEYDQdqCLnhDiOCy9lkIra4ZVgV9/YNew2MzrOSjTORswwLyMWVoQxU6
tbUaq6tfYIlwGsyUdvwTOSExZfFwRP6xYWzXraexZ5cXwtxMfXJYo7HCn5E+T6VzyQ7BQXlcgeis
dhlaLWJhEPAadCzQdIPiJLHLiZJPj4zZFFxoP7X5OqABuRXODal3vWkFqXJYZcYdkVJ9ZINdBMBX
5qjlrlkCzzhEQbJssuAH4K99lyICKpRjbgxDPFN6aGcfK/h5cMXO6V34btUy8lHINvj+DqBdXwO3
9kjcGe/4wH/FKc+rKSOw2KZGyEe1LFpAc2rQFjSQK8S79bbEsHV2nZF7ulnyIfjdTnQRqlZQiBXg
ZCfd9i5MrS7h12Ru8BrqTruPoc5nZZAuS6mXuNwYjkRV+9QEsbNLsODxy5wVs8TPLjr7xi0aHTBn
goi6KLfWGASnhVExyTACAgnLadoAJX5pS5Txk8kIvgygozeOqtYuNs2lgWN72UctpHIVfGAA+PS8
KH3NkgATMF7/NJqyS25dRJM/MX261bglcLfc1U13hUVWKQvzshmtgjJCRWiflOg3wL3JfDHBuwKR
+WybOtpkA8BizRnC+8BFKoXk/jNInY5yLof85j10nkLsBXIAsiAK7ByNeSpA8nTmcKxaaOb+7NpO
Z4tIbk2clRszZajTWcYNNWm/LgYKogEpSoWYrLIfEVvkq7iH+TH5KVMJ3YAIsPrSEZUM+JZpYuRr
N9+BunPXNID0ranJVRR9mN5U7WXKDVFNUba3q+rEzMuZHTr62ifHB93Oqqz6d7/gf9I+dbfloP+U
pVfft0G4jjnLH1lsCUBiMuz3rnWuI+0sFDnPpR5ce1wsd3YeER0SJwAoZL/xSRlRKTnIri0Qfkds
wPRxePLYcm1Q8r8DosCREOdPljKvgfXAYDGEJdQ8CwtthvJczGKABztTW/NRB3C+c5LUSZ9TVVCv
Koab+H2w6tlMvCVOq9gtCDWlLD42Wvmq1OBTkfg/9arb1TG5pUFCbpMqmvc+6k49nY5FXXtYlobe
XYcRDSxSIzOwd8EGsCA6JLAaK9UnPlkfg9gVyIGIb+mz8dyxeyb+z2Zm34bIz2wl92IwZhLDbRry
x0QftwbnWOBAg6iUhBoW1vfFQEjuGMU/48m54Fd3d/6YBuvMUQJXtH30m2o6gsBPMxPHaDxTYgck
PfANfj8YY8fSxOJXZm56ctx6ukjIA36M77oqH+hC5scw6SEUpHaG20fHXzZ4v1ydZd0HMwYSb+PW
yHta6eobNH0drFSHxCgaeKuSQXENNsWEcB68mbOUVfQ0bXKUaJyNM9h4fHXxVqAxdBOc8cNT10JU
BtFD1yLb98W8xW0YjkWayInATCqQtRDMWwT0kkLRh7FQD95rU9ImzKxD7RIMR5OQ+uEjohGxsASO
e+QtCM/t2KSqKPUDzn6x8KurU+TxuveJWmnnhQ+sg8nAe12TqZ3xlMnsmU0yMSETSneYN3LPrHHj
rKokiNYZmRLLZBazN14EsT9IXqxXe8J5bjfGjBwiT82xFXQQs1k5Wgl6t1SXMhZLv68PZdPBUxQ6
DoJCgk9vyJTBBigntenL7KynGMnq8IfE4xOr4D6GJAcZb2MpvoHhKXYS4ZJxK/fIOxdJ032Asthp
DbQuCn41JY9JS3AL9q8nHz1HMKhwmXbeGl3jL1QcIQP4YO2aZoqV1GVmWELSjyCsa9Epn9pymbTo
VaLwYPpYjjAWvAeDd5LUXXDEulechvV+xMnd0TwI2dGkTY+4AMKcSPunaVqRADEj+CpwS1a7SasO
YwgEWq/nKTEiWU+Tj1pCI6E+pn9Vx2prkM4S2ymQ+4iI22Zq7U1SstV3TS5J0HxrHLgZ54OWAfg4
4nuPjnI+hFm1U51w9yM87kwVxabSEaAHJfFglE9lbHVrOuApMwMi/R7NgZzGJAfTNOELYCILZixH
7wZLhCAcPJ1YHICF+uQWMZnEj23wo0CV4s3okfo7jVSpOcXR2F6mgXMQwMOw8Hp3A1TOWMdT9RLh
4VdE48ZRcMmyyFzHnTWuBLlMW80HOcJI9x5x3stUgQrt8P33EjkYnxtqVPT+MdYqnVZBF/cHh1WK
AAlny6UhlmBicI5r1Q/lkXpOtjx2+zkrsrJhYOJwjzU7w27D2a4FGLRGXb7L0rqlBbRP1TrN0oaK
xt6UGw4JDSszo6A14YQd9ASwoEWwxRSzTSBl4sOSeIwNnt0CWaLTg3uNEb6gdSHnJMK8MetQJodq
IK8BULE0sAuac2T0iu0bIH+NyS3S9NlqxWVszDYD+eXsGq6xyKcDJPP7wQvVvtCjNVY1f1mDaZsV
tsdqnEC3KXthhN25wrLd+HiDPCxJa2cmLKOs40zDwuvopbc1dPv7SKAMAqSTnznXvkM1GsSew3yk
tldZB6XQF3176uwUmmPzBFp9rY0RAS0huV1lbbCIRN0KV8wPA0M1graZrYBal1yMiBY1XrvM9Elu
9IkAGb+7RXIPFLBaaJMkRY59gWNMb6lO2ESN6pl8p1NkDtExjVmKzJLrrZV3dQgLiuwgEkQ8x1uG
GfmDBDtaUf0R4YgcMsff6JYk13RwYWDFcsnQJXrO9B11/X0iACgiOXiyuanAvMjWdc5PeS5dtOA6
4MIErXPLULTFo3XrI+CdmiPtbeYkxNrW7IDdxFc3HKz73qfVnjQnwzDfzLDfGyJzWP36NQabeAfX
dYXYYdrVRtSzl21R62NnNYZqjt/SuIDEtdbkdypwgLI2ei8gOsIST4lp75J+JphU9n0/vHgj2/vp
NYDhylY81hgxwgCf7LmfMBLbIs1TkmjGtgicpy4rLyEQkg9yfpDdYnhsNfMiW55GLsMzglTEs4Gz
G/WzboIhzkxt3MNrFLy4IYXFM0EKanJMHz0MBodIaC3CHM4y99yUNqCfDpOPz26WBPBxKfSsWclJ
vqWEukCgIoRgEUTkjjVl4m5SlFIiDSg1fRYow9AWMsR63clXyDrIdPgFWsf+u9VaSSHMdWClLVK5
6SMOy9fQQgzrqu7UxeAl9YCNkGMYq2ayyTHFU6fpau8RQZQwM5OxPELZQl1rEkEixWzMCaeXsbAe
h0d6VsXKZEE+aE6yj5h3kbOmqg2eaT4gpEy5pn9HAHPHdBeUcsDtauqyz5CStE43WCSJA1D9O4mg
+b5oIKcroPRJ3t6ZF68jLZUOMjnSNgRcv0N8nTIy3WsaU4i2t7ZaIfECEvWx1Hs2lqEANqOvPS8M
ecLD0i+459UxwA2oCkSBssUqQoybiYXXxMwsEqNqZ9f27omi5iEomMGMyOXQIPXrjlaPYXJfZGAj
qmSjFNS36U6Os7FujKpjqVLMXzBImIjG90mtPnpFyLI2JAcfZdoywWjK3hdBMdoaVrNfjaeeqqEi
QBxnfNvXv2Q+kAg3R5oF+vemiI7anI4Zz7eiEIglzQnPmp2rTAsFxJYBppaSR85XOgJaqq1MQgcD
av40st6AR7xpZc6ggUg43+U6860lIAdqYccMNjMMGpHHxRngv9mCD8khp46XsGkx6K0ybzIXZhHe
dIBSq75O0RHBraplCRuyAmuTSiQySULwWUTFACUeG/LE6ajpqBjLC3UwMyzbFSvUL2BCTfxZphTz
N/LnsHzUWkJyn7FRZva9tgluytz1CO5gFWjBOvLIovfDwcX1+iQ0qR27kQ61Xlguj9k81a7YlH6O
Lqom767rs1XE75kK2t+OmtEf1K+1Inedfe18nminKDCcPddQwq1+sk9atfW10maDjYY5DTEbMXBb
VpAcIAxhvFFMmWfBrIyGC7Lug911gDWw/YiEFkFZp+OyjrJfA7V077xq2LcSwLJBEh3apLq3vPRV
YRugHgkvLemmG1Ebn6npX7CVcraN3YPeoBz3JAInVIQ/GsJE/YzQbotWHZ918kPK+3aWAOmJx+6p
UlufEHMuhefEDof1FPYlCEvrNMxoUWyd7cKYon6ZGD5bPHLOxBT8ZHoDtSOX8lRJgIWGeOjSKbrc
yl7PD2VX3sqoOWtmnhyHsD2nP+EtEaDqc7GJfZ/iTZUO4QROHXsbJyNgJXwsauMRFgXmdQyf2C/p
afBF/hb5FcbfdlfaM7JHJax+RTNbePCWZBkqbHvY5DCsLPg49Dv4KhmYIDeuds6RzpkWWatNz4qk
DL88QE9/zuvQWs2jIzMjJb4Io+eyBpXQyfgxdK1mWSIwYXMCWUGXUFQx/FpFRcu7JRi7Nz+HNtIO
KpjIEQwIhwiqrSaQmPQelgOKZGtYEb+R7AqiMsn1A7NlUlojOQPYRuiMKt7gun49r2qZDoZapBnJ
E3G1wgT6ZgH9WpRWJxYmktCsCs1rqIjnq+ltMBPr8QwyHYypbAZlPtkOMR8D3QLDH0NI4PEtzASV
XK5/NpnPImCHEO4m06VDnCOd1+Esq+4pHwkBnHrnPrEEAaRI39mY70LCWJtrDfrnWOO0WLcyIwIX
cIjeO9+3UVMAiwh/Oh7YGEtLL50LX7MiEHeJJeqqS0TVJijcMQ5fA6J04zS7GG2lDj40iIWpwD5n
oXPqmuYjMX5Vbog9P+QmYpnPngtlxkslGIKeW0SM8iLJx7WtsxUqKzDBXZtd2whfho/0zF7ERGfp
A8Rz0SBd6S13kQwm4SlT/QNsiFyddN2mh28XmLmBheC95Z1vGh8k81OegZMcOlfuSsPx7uyBvATf
cNgJjVh+E1TxWyRtF5tBiKXxIQntwYgGSsgoPZeKvVcd0x/otPWIlnUZeQ7xNcUpE0zfA89/ZiHl
LiUTSIxxuteskkagTo09O3fdobrXwOMv8oFuEiYkHJ8pcTN6MRwzg1pQT2xCMuYSx1ATfrTmLVa6
flTzZjBuxdYZjFVIxwX2K8jKTp4B3KSbyfbsdR00YpPXJdFkykIlQHfCstjKKwQqykjutDggcLlG
5Owzd4D+Vr0XaUOLGAPlkpo4NB4sHLuRUxv7OgV2CKhn1aZpTTmb7AwWr0Vh9iN3tOlThwm4QJey
oxEA9UvZ9T42hIPruIQENgxvkez3MY3y5UQP2LHC+9Q0dx0ozVNkJy8YKeCpp+GDjr9ADVO8j2wR
IHuvvistGPbtA3CT6ixXA/2ypWPPcdUKiEDnj3fSMC7AkMku18PPaoVQnZ2ZjlCZVdedFVufDDGI
PsxOHZc9y0Xacx15zdb3WffBRVHXvHEv4w8zmMdIcxgz735G3McBqnEqksHjBBIBd07VcgGmNdKh
2ugYt/iQgHJoJRmeeqOPjmbtWXj8xHdt/swn5qI7MWlbr6l/shzgNEJHtCwMbdmQxFAXeGAYFv5q
temzpAeIJb97Mwxq5CwCDqA1BCdwd2qSbJf61Eq5AMPF7hXWgO2hf4i8c6oEsZlt/+q2E1md8Rkq
vLmVE2B6Nl4xJjHTf6Z1TYujEEczpkenyA0fXHbLWPUpVtMCGCzjD3TYRN6M8Kh7P2y2IRBm05NA
Y2JGDJU04k0S4MIK9Nlq3gDxg2mYauuSgcVD4HeXkngIUDrZjdgiqBXpxY32tUsp5GI4WriEUaCi
WtBe+0wa6PReSiuLN3Lbe80Vpre3SPwW4t+gPWUaIcxNALjcgtrFBAJuqiTYWwzmRXlTtuht9xdk
P5CVxr1I8O53NcLSxqFcZrSJ7gfh9lLR0gqHumQtC14o+IN1QL3SzXZFt4zesZrCkU8C+jfzZoVY
0g2vgujUGg1eaxmPyquMRyMutiYVM8aygfESviKa2naBdkUfL243HnInD28sH+2eaT3nAG5gMPWD
tkSNGNzhuQnu4B5P6LkntYwhQGTEvB1RjLQAnjz2ZmFxigy0wpqn5BZK87LUnnNV/grJKXg2CtGe
uHETjlAH43akctu4tv8pZHw04Qqd4mxY4BJmNm2U8lJWaU6fsqRsp6m+Dq3+p6ZmwD3kKlNGtOsS
oyYG1RBL0AHtOzTRuKishQ4ucRsyG9204OLONcZOWkZ5vao9XZ0Jk81uvpuvKqrCW1nAXKyaG4PC
dU8uMT2wHHeOGxdwL/n33Lh36haraOj09xEI+nuvdepd61GzdvFbl7WC5KY6vkXWxIheyFev0SJS
BzhgK8HjZbNpt3x/D046vQsomG/sD5A92ICa+yJgIh2Jhh4QkNo8ksM2MMrxqrzSunQpWwnje4+q
4SALIsMAo8RXjUIWBkXQ7eYHMSvaB00jcNvoCSDrq5ixaWlrF3pdai26xFkNlWyBXzbNhsiA5ubP
h7qxuQalugMZUhObMgZHXvxr1sJyCOEUH6LM9B4CcNUle2aG5FD3Wc5OhtCIrrDs6uTAj3RUx+wh
yM+mO5z1yewfsvRp9Mrqxp5aPUgdJ8ZYTtH260t9EsXCtGFjj777UXRc+Et9lSovf0yFXT/aSfEL
L5F+8qqmfvTA4qBjJMzo68Gwrbhrh9PjaMU3vZL+izINkIt5lcGo661HoZin9sRvBR4lqB5bqP8t
BxNLZOcPZshHyF6EuzI42gfX7LSlNWr2XQZhVofS4LwWg1f8MqMEgbdHxpsUOPr1SXNWTgy0DvN1
uJaNvExh3DBAd9+s3nZ+1Ey4llXtwW+0vWtuM+QYeucjYEc9Lzo2F83bkMofYaz3T7UVkbZZutfY
04yVUbQV+qlOrbq6ybdz//QkRRUfcH13xwy7VxlnJQJZs/tV1+ajC6LoRlytGdG/6EP1vRyzjcWU
+GRbdMptTR2m2CONC86lpgm0Q4C/8qEmbpGxcsvQdckzHreqXdMBqp9qvAEPCTslwzhDFupfCiMo
UFLCqRCEhGPaw7MK/MTAnnNsqZsc6IGnCOXYKhWPXmwtNbdgg4xHbOdo7s2HfHwnNMgWuVQS/H1i
nrW034cpbz1vCmZWlbXPmTCAfE+Cc2tOU3IYSwHjWBtBGbwIyq2DLgpvGYlfZWwDQIqhcyTx/2Xu
zJbjRrYs+0Voczgc02vMExmcSekFJmVKmOcZX98LoepqMaQiq/uhrdPsxk0xpUwE4PDhnL3Xrp4I
/pQHo3Jiim7ZsG6MIjhRXrnvo1CuPDGQxBcO8ga5rT6b4xRzno6Vq0xyJFjZtjIja5GbFZnmpWbe
jxYOTArQm6Fs3MeszR6yuLCPnSJEocuSjUMRCV4uIg9JkmJrpOUatsRDNV4aKZK2h5OXBNLghS5b
pv3ATBCQpkufeK5j6tL3AILbAdsCKCUNlaFUnr4y/4KkjW1t34YRifCNtfU1N33QxybfVXMPM7fe
DBg7e7NAIl00g+JNCG8Rib5FbBdu8woMvYuRZjtx5t/WdXkXNwhU/Cr42de6c3v5IDMHtGwKIQyJ
IICeHzB+WUwjOu6l/T2mjAC+uqAv4NCKHeAihKxFrtZWt+CG1iPYqQO4JxN3tbVzWfDWcd2DR7YY
qDg5bIKCLAyWfr/kNI38hUhPEpL3rHUuWlztVASoYEZfS0mzpA4K/K9YaSokKb4rxqOt2Vh3Zgqt
W85SXm+owV/pzT5MyccrSuOfNMNdMnYE/NXiNdHH8UR/EBFENMSPJoFMOuyR4+WDYB/nqPmvVZdm
96DX1EMmyY922jcfIQthR4k6hFIPdhKyqcjtGcuOY12yj3D80bp3UFTCPpoLOxOF2powyQy49zDV
SB0Ju7ZiKW6JUsxXZaF5GHEzsg4Eui7bbIKVSGjwc9iqvkm3+dc961NfPMSsyqpP2HGRb0HZ02pp
rtpEo3uVswrG1N5gYELCl1WPafoj8zGRxdN4lrFVPHu99q+GuxSC9HgbDhwqnDjeF6EMTolJ7rk0
oxuhVYuiM8yXcY57LJ3amTm6vKIjLq4At1pDh6+Pff0+bixacROEIpI8cYlivdpmaeHeZF1E6krc
UotuDQogSHdRRhT3SGGmex8t8kPnDEegOHIv5wNKrIfBTWYrHy+v/OpAE7Sw3KyxMnonbOIZNTwJ
aTUQPc4uS2xdYxyB7ap9MBX2rT/U/Savk+YURSb7zqTfRPPPgfFW6CAWCtT4HbkdwcqtCbnGMN4t
8BYxRUWtXNfQd4BmUvn0i7m2Hqn+NEIiPA6V1GnNEOkY1krbOaOHm0sJbM4y/LYkNaO/wck5wRYg
KlcXdjSzlngp2zHe9/AUjpePxIsoNswpR3WPANZtUf470XfHe2711M6WqU27nPlcrZPS8B6y0HPZ
cVBo0l0CDlPffYLa7D7l5RdJl+2sYC1MOlN8NrXJphsKWEN4EQD6CGDGhn87AzlOMPLC+3o30c/3
E0O/py6m3ejEMJKJZBywyRq09KuXiS73NnB45obtpOs0bKk6lVl6ckS6C5D3EACdPqW+nh0zSmQr
YOyIEJXKiYNri7PZRsXZ19OdrJ8CjKZHMlnQzwr/tW/MkURy/77DDPLT4SBakv6VZTV4zckEvfGf
+5y8Nwlybi5rgusU8qto20NGS30FS9RcWWywDoUDPp12y5Z/G8Hr0K3YuzpY5nrRrScN0O1gpGpZ
yoQg8Ai9nxKFuGMdgurRZMOTO7BJqeyI5GwNWElDtZH3Kl41wAU2oWiJRCVPbJ2rsd7wB/xjGNQ2
8UON/WR13hZRQ4rcxoxe/GkjLHgnRm79SFwCw8gGfNCDRiLFJfGgH+yUM4qWrxKcaCsA/SlNtqS7
8Ya11TmPLs3GLLfMR8OlHlX54bcEmMcq8bPqVHqIXlpxVoXu78ZKPKa65Z96NkjL6q2yQxNSYas/
eRlQSI4U1GCn0MWGXy0bXBMY620qd4Ja9jL23LXvUzpCVVGd7GSGlXlw4SbcJxtq+XQa5ggjF6ff
Pne8EvDBVMizOwQA1ZvA2KnU73ZeMQCv7nAiInuj1181sL35lfRKDOaucLZ1lpGwE3rflNm1yM8G
i9pE0O76YMq3iAONJfXV4qF0i+JBdf+iDc3OLvuGmyTgeFNP5smXBR+0mZaTXpDO0vndnURodOfE
TnN0DPPOV+0DljX91vWS/qmPnoA5yOfLLzLjsQAod058+WSyP74pZt48nl/3CxFRew4xHSW7MNnW
JgkztTmm9x8rIOnxXKnzbdOwlTSoETimxKo1WxN+k25DtejqzkNAFCJ8QT1Ti3srstyFbRAIfnH4
u7MZIsQ7vhCtD+9jHHiJgnFvuRhVISi1G5aUfBFjLqWqOvWU0dCsBMYLCMOEooQ+I9AkysK8IJNx
yD3Ki5VxpCA9CzY26O4x9Y2EyzY3nE/yu2KIzniWOpzLfGgDzbBsmJk68y9F9L0IadSn0u6Onu+s
6q6ud3nnWEdEOcG+CoPw6NrK2I9ZVELF/QpGjJYWZmRiFlsA/ipq3lK8XE3kpHfd/BHUjO3JgEgZ
0nRCygIPbGMYVDYNmaBXtrLnpGvMI4Zv1DJ5h7DVs16GttIXKbATytfxbmLLsZgs9KscmjuUiOzn
+feoL4bt7jS7mFtw4oiET4foHDnbpMub12wg1SmPk+y26CcArB2JgVrs5Q8tFeKVQ2LN5jLyjPDO
sRsS1v3hDbpI9EJLBv/GkADhMl4HhDUPlw9HsRnDWSM3+TEnl/A295ryFGPZbWwtfywaqJMfj58/
RMO2hepa2bYlHWnCKtCvhk8W2rno5vrIYNNNrMKcprSRr7938aR9aS0c8R0ynFUr+D1AjvtD6jK5
SUmVqsBmwwMDtRWTZEWdybwJnAKkhh+Gd6NdZUsj6CjuqMo7a4b6nrfJwNEE4UTgIYAr9DcXSyFc
INavOq0fugRcu6fnlKZLOuS6btwF+Ab2H39lNX+l371WfGXHdXQdrQaZnHjv339lUTp9U5QNCXRt
3lFFtXBqu3jWu5ycOt0EoA3f4FhLjte6J8XJzsyVqL3w3LA2n0OB8C0XVXMI0cMVrlW/DmGuHXCJ
xyuf/cWXdk7uSLrbtI0JYYD5xxaaP+cH1m1QfeuER6R7Qc6urOhDluBwq3w4G2wcXwPVigMRKa/A
Og96SisDD4p31FMUnHStoiM1gVdOROnjx7fk2r4084yk7bjK5q5g07ty+ADTl0HUMZY1g2A0Ckk/
rFT7Gers84nVpECvow7oTNKgeMvCT4bgxT/07nnwXzccHgTybkM3xNXzUJlb91j9Wd5G9S3Rwq+D
pfZdGsHiniIQLjo0UFqqSbWmCUuesBq+qcRplgQd1bv/8xtBgUIKS3cd3gr5fmgwDWpR7tNx9mT2
71ATwcWJLu4Ck0Zbe7QCQu1tNbU7GIO/7sL/M+/y/4e2ZButPvbt/8KVvAmz5Fv2b/jtd1vy/Ed+
uZJxHkPM5Ck4ggkanxQWm1+mZN39HyZ2YENI/JKm4Hf9pynZxnnsWkKx+2M9BAHEP/oPU7Lp/g9H
N2kkWngkbMfEg/q/Lu3u12D85ST/L0zJ7w0+thCY/SBwzIZW3L8oGd4PFLbs+hApFazTKlJ7nC93
yoSOi7I7R4GPpFIvnFVFDoImyudIM1oGd15sSjCENMFqtKkKFWGrWcYns5t8b4iYr8y2XF4k09DR
G/Pr91fWDkkcVIMWrD0REbbWD/czzjjV7lRdVyvl4kIZjGjjGc1La7r5V46oq8hrgNPxJUTgagdD
SwkeHebUqHCXJ95PmznrhnYq0sxhaJZ9Vbpb0dZwXeqq2IBZPwkbDXsedMPdb0PiP+777+ZqY76P
/3tuuHwb/OeWicrWZpPjXH0ba9CArYk8pNCnHfRaoTn0yJwxtWdhFtOrweKFbZhaVa0jkqhKL1im
XUJIHLEzS09PV0XeeZzx+Mhc458p1ZytVjT2WVf46jBRP3B2r14AoJYrDRLHHSwTksJgSQX1P1pU
WPA5T5lyJhCUA+KrjiBP3EOS5gS1fqf1ITKjsViHWZNtcbyiVYrH5LMZcp52ru8CIDg2dyxZQphX
83NY+Crr6I7QF+o5E1VUCkIaEJlemcec4+SiFykwXqNEu27TJ/At7d52wvAWPn+x+fiR6O+Xz1+P
xDXw3dCRtwxTXtmMnBACd5xH8bpQ43B3GVCmb2Z3blqtsXJ5R5Wlw01rLjHLqH2Ek2iL9lkuP74M
489xPqMKpGlgTLMUN+X9OPfMYCCOqiRxj57A1ovgm7ZTQBopRZ4NtYuTq4kR+mS0toYCz0Xa7bQ+
eyrs8S7pqvhhVBpUJZ0zTWf8C2Ig3I7KZa3V2LGQxDYQCLuOc+B5FpyHBRZdmmRdg0ZR+9bYA1yq
pI2Q/tmk6Di5vRVR9Y8TZtMxnqIHO8rIM0jF9Kw88KCR+GS9lvOwfz8gmBbV/L0d/F5Mh++/vFEI
JRmPfPm5stO4YPtt6B2CBvpjxdUt8H3EL5XTb0Q6EBJo+yZkUONxGER3wDoxuw9oPHp96xK8rqyl
lEWzsNP6dAHQYEWoth8/L2ceo+8vmZlZZ4HnnGKzwl49rzQvoyEloHfNhC6IFHczarsEILGvtvak
IvywiHYfbS0mOM+kYUKP3U6OOAbj00wWWDEiSSR3I3HuB+dVjpNztpD2JmMan8QcXxZLDQNlmrzJ
MYEaM7oYEnRSmrioaQESJd4ZUU/seuglIT5tGAqwnaZjpshOwVi3MPpcbQmOne5wbs3HCurqez93
kp2WuIxmuyfNrPP2CDyjrWb8QPlhHru2NY/2EEbLePLrc8KUj35FjBuKbN0y671ma4P4dlVXbGud
ol5SWP06qoGE6+bcPeO/Mylw3pKbAYiGKFxNxBuqAMNd52t0vWJjlVDx+6l11RFjVI7v9M2AL7Xo
Q6oCHkVxYDTrmPu0TXp4jxb0sT6gsGVbfbjNxoivnLsub2o+DSelUSP9+Mkaf04IpMVYYO9m9y3/
fzUhlBRFfOWhCnQ7+n2GTncnbvSdN3KiGiDdr0zA+ECmkWmOzeFyWbYXrpADNGdgI+E2yjmsT0qn
PlGFD41M6+cqVyc6nl8Rs6IlliWOVBgk9znlAVkE2Vp0hIgjagsWPj65n/3CQjCD2E4vjlVrfv3k
G/652s90D91iAOuW6RhXq1Ap8nYSmAfX8NpYcPTJbiDZl9md7L4LNEERnvNbt7ThkrgVlPioIBii
XiV5TvaZTpZ8pjnNPh1o9NoFmfFR04nv83SPNSZj2oqMRztphjtIXv4iqeZQEJEgUZ1XKyeU92Yq
VmnQpU9ul8bniT7SClHhtDPHOINEisVG9zWx7dLm6eNvrt5XF+bJ3p03TC6bHf6H4f39RJPHDmVZ
iwhZK7GDDbSpFkKTG2zZTKA9ccM7rEsSxTXkInHICje/H5vqnMk25O2uT0YUpKdJpN6aUgtRl2NM
BIxSREdUOch8QUsqRVxicFSjuwZ4IjIANujO5KyImUX8X6bumYBeeJXysXGa7/hbKYJqOOexGNU7
pznE9OTXphLpxrLJ8hSWFewLz0NW4kZyZ80vQcLktiVobp3SHv5k9Ms/12YmYGTcgrlYzfic93co
MDB/RKin12xH3YOYHQEauLRNSJrD0k7plGZ546ztMnyje4HlAQPyxouN6aS5Cdy0KjhXmh6c+yi6
m9YlO9/nXGYI1Lkbgj3cEf51dKzTbv3xo/3rhUP04fzvGgAe3HmB/a1wJHSqJim957Vf0OvwhzAE
v+HeNVYTnf2cjBJD6/+VZOQukb4RKL0qdWRPUeZDFgWpMjEen2vpPCRVunfi6aylgbVt55Weh/tI
4Uhm/vnja1Z/WUQ4pNpzncsElHINktGAjkUhB+21WR8knvpg2b01To0mKxphh/r4r5MMnvjU4uss
iAQO6j1UHMyktW2vvSF5sqppDj/zHjBw/Bjg7O9KRJk35UQp0HJ/dHNRC1ayf1beLh+wog90zRyg
U0QOrqiwNSeRFbiqlQffMePwDhIOD0juBVu39tcI5xFo+zWA4Hw8BSmLjqysE8SQZs7UXTtVGZ0+
vinyj9mJ3b406Iw7jmHZuriuABaumRr0yVZGmEEQSmNjLcK2xAWm78ze8Y70IuMcQ32AcW3j0DWq
68jdxlMJRzK46ZP+3LNtXDlVhh+sJ9CmlCLdW8gSmkhbXw4pZTsnsOk1/vnsBwgX8/jxl/jzyZoc
6XhNKUbNrCl5VQSgEDTWhFlNCJQM+1QZObprz29Oftg+jMYIKGYknK3oeZ1okLFXD+SNq7HzreL7
bmxuCjfV0XG39rLRciQzpoVbXXhwO6mZP9Ed+tcXZBFNg4a5qqmbA2J1G9dNRg3ZtMLHVtCVM/WM
Qrg0VlEFgE1qBKs42hjc4OUk60GaX7KRvaLkWKeSLq2IMugcesCjovFWvjSZ9ZP0VpOWwCeTzKWI
+27zZFGRQKbMXpcjsX7tcg/p8I3ItNgFlbR5Aq/SSIMs1hYS1Qe96vOd0HyxMgqJozdSHvsXPnqh
viGxg58w5tTpgs6/UdDYeJ1jtaHrIzeJHV7sXa9kMQIiHnW5L5NhaQy6Ovfx1K3po6EhniIUR4RB
oRKDUdI5FUZzNp5QE7WKDk0Nmmm4lVrtbbHSAQYQuMKAgmOsqG8wqXBNKkpelCvormXaTaild1bP
pRJlYqy5k0+s4+6doyN0Jsww/GSi099Xt1jDLF1ZlskSDr/G/KO6BZ9CYuiNzVWsWwO1fT3nwfX7
tgnVHhbwizWfV6ZxlbNTcjgy+lMrdm4p3gKPbx/PuNcIhUQL0R/l3EC7lWI2juzPCpN/Hna5UMeF
JATCgad8fdjVMwzUpOfC0L+Mrr7hxDmhxyOl2dqhKHgSjkZMZhO/ZRoV7twdXqfGK7Y+UvBdo86Z
1ZK51iTBF0QjOxu4xlNF2vNNSPF7Yc0/R1ZNFnAXR0f2+pssiInZUrV5Cgfrm0bXYM3HMxCQ9NTb
RkI5vTE31SgGGj3zMWJw4kcfdULGBLEcRWidSfW0Pjtg/jHJWxz2wccBl+Now3N7vzAlwmRcasQf
orNY1aP7T9o4hBb0br8M2whPSUt2X+uxBeaRZ48RGVkLGBYzs/v2v1FRuapPXsaPa3HOksyyaOMu
9eTfFkoizUxjYDJduQLoBxBjksRlgAQsaugGUGLWd7jlaKLO1RAxuMV+8gxAVBFQeI8cGnLxDPHJ
ceoyH76fEShS2iZiQcu1dfOyKPx+UUEy6gYje9XEcyUbeeE5GnCUWYLg2NZzK8i7Zre+vHnoS06x
2+FclgkRS/ANFrVssr0PUgqkB9HihIgEN7hlMAUgjL6QpOx2pzSQ2R/P81f9hvlmSp1NEMA8Ez4O
t/X9wx3RrRP4EXHdUZKsLGcIlkXpl6fLRCVqiYnExqsVNW1+Z1JrQQFbdPmtP0d1eSwBeT9YTIBa
fMhr/VB4BKhrEZV6h+QyUKb9TR5AUg3nVHnuvDkGzUEWCh/RvGZNdsypcy7Ui440qaFv9G3g2nde
a9arviHnj83Hw8ffmMfCV7p6VKxn8/LmKpchfTWeNfoAbAQssQJs0BjR9GBGGHsBj+IY6hGVRiKe
vkJ5e2PGnR78JF5dDgMWqw7shCCEAl+tbRAiN5opZ5XSFBMRA2y7V9uMRexyutORxlpuku/MTBjP
Udu1qy7DRF5YZGy0k5wT0IvXgiP4vgFIhK1gSl4uVSQm4gv+3Iud71k2jPvOtsE3FeyX57MV0dYB
OeOoafa4yNKnoeDf58FX8WmP3epdqSPmTFgMax0JUOH3MUdQh9Q/N0H0HvWczElwBPWQWFjXOSKA
PQ/qrxP9pn3LPmMzoktdq2EKCRwvk5cYxpbEn9MQ/Su9vROE9cmJcHhY7EYbbfhSFLgewNc528Co
chTFmPyzrMy3Yz+9lnFJmi0u0FPjWHdTbu8zthH6wgq3soxvDIOmmsaJfDMQiLYv0xVeb5vVvG82
Y2HTD2/8Yzrpw04vObEXQdEvgzTAj2VmN00Mx6QoiTAuXZPakU3zs+Xnl9NclrQpMgoyH+jhnLxY
O2uOolvNBsHxm2Zbh/KoZPEqK/2lmkltRgnl+HLjqrqhVnz5W1iyZEvPLXO/gy4boCreprq9dcOi
3Vt296Vq4BUBond3blb3ewjp32uw9+HCNFW5BJ1Yn6OYYJC+cOOFGXfxSSroCCZJASu8N2xjfWw2
c2CXiL9m41Rt3Zgs0KJIqp0c0nE1WW16aOsx3BoleQq1hx96NLIt9ROcrPPJ09BR3eJeJCO7ml6o
QJ8v1QqrD3Aru5gdWy3ZOQTtbir2matLY2vASJmN9fee4fBKrddd1yERL1o56OOxb9On1pzEOWyn
57ye7RmImY4BQGdyWKR5sNuGhLtqeHGaqrqRJY5iiv8HObbqVk6JufdncC8hBz8swNcPTdTEx3Au
wSXeg6JMcijiel3VAtFakN3N6QoLs/fIgsFkdbRahU5rkM99QzUhNNqeeq98DQAsfa8945UcYXub
u5N7uvxd0zU/ewUy/ZMt3oXweD1LGI6hz70ORfnuagNsDmni5GOoc38HgjQn5R3hwbQYOU1crBZS
f58XWM7+pss/HDuNZ9g7X8jMxjFoJF908+HXxgGxgdiZqYk0oyBcdYYS+db4D6ld6So1+3pXFMwj
Ii6bp8vY9Z+VajCMdZYieQW/G0IUtWrFQGjcaMcb14M+w7E1OzmGjWLeJPVzNh+Zm0ikxkMJfGLR
kpD2fUrHF230TSjoNomS3vDY4p5fus0ovmQu7WVILi8+NhTAZv3Rr3DkMAVrLwZKtVUzE57nOJ6k
rcZ1YU+f7aKvqGyXtcegK4Lig1Xwz110jt5MaWIgtKMyFtYcmJJWiJGI5Ess3TkVcRct81CDtGlp
b3nNcYEYkQiytk5XX3MPDhiQjTHm2fLjJUL/o8tB65Meh6CGSVOJPcb7RdHqfemkQwJfALbf+vLA
Oi342Vze7MLK9lFcjF99klZUF413kqN6j77ki9WIjUDxscdvy4h0fCqdY+KI09CRaBRfilUfX+rf
9h2KPZmrs0P7S9ldhbFhV72tVrHC6E3tb2kY/veptrJjkRRiYZRVRkpXn+89kwzTFiMvbmHsYVlb
vCZW/yiC0TyKIXLOEiOXkybhnMisbczGoWg6iCdNNd8+vuhLWeDq3VJ0w3jm7KvZMl2VOjI1BDbA
WLXy7GR1KfyTArPDBPYSBg3TtkPaVDEVh8ZR1srUrJ+qEANxJin58uSVpOz34hDcNoK2208u7S+P
ngGpuJ2ueznGv3/0DebNvNUp8l6WeyN5AwbWHx10KcsxN/s34DWBsygcy4BS40mmUxfZXES7h8K3
RlZfmm+EE+u3oVeTPYWd9tZhu/fJVf5lCwOYFv2uPW9iEBy9v0qVCztoPEl8MMyRfVOKcJunabbs
sJAcM5Tky8sjzwPHfixBBpghnnm3XIX85LvfDAAoArqKbQWFpWud6pMjnvzL9dH2lQp+NX1h43qL
7lMGH1vi0lZSVOw/5lc7CIdvEofJrsFPkZaIK+YZXRsakl2ciATeCvZSYibNY8oSBiQew7Psqe4m
iNhz7DeObUwHVarh7oufNuOJYgIIV+XGT4Q6fpV6WTwIX20+vtPyz8MPRi4aW/PpZwZrXy0DWYqt
I6yEuerm3jDRUWt0u92eH76RmJEvsFEQg1oTXIlxj+2wTSVHuPZtCekl8UKxh3jzoocFHr1Wj3aN
KZaJX5onMwkWOHxR/Lfups7G+6Bwuk/msb9MDgboQcfAHjrXKmYm+O8lxYhCZmVR8lxNzASYxtsd
BLMThEt3qZyoXWdejYU1IpgUHFExq+RB1GtIvQQY37Zh9iJZFQiT1B7qHGoA/o9tGKEKyyZ5cr06
pX42BV8+ueXzLX0/O3DV9JCkbfLxx3mzG2QrmqLjqicIDZOVKO45CAl/aHIMetWEHy5m/xH3t3Xt
b3urLk5MJg89gjb29OTQQ3FZkuxqPJfWoQ464N26lS1JGbqcpEJEwZ8MePOPqjPAQxrCnP6UadOT
mIfRb8e/OHSKIYbPhWPadUAaT+UDMYKPl15o6bApVhaoKLhHRUHGZG6Psl0W0HX3VGK+BTWhtpc/
6LTS2VQzzyZMGMtwmBuq16TwFWkdrnXHlhSGuxeSG53T3Iw8SV7okzGSfFTLPoYq1Ug0gzVGwYIX
j2rDW2+T6lXqFOp8P7pD9Pngkcyww/njnPwJcTjv/0rHTffcTBPYgBjtMhU3f/L+wTVeHyFb1kcv
0X84RoR4eOQ4S+Aata7QSU/JrLb4+PHrf7uVVNXQ8Qml6GdfLb4+4TGlib5wFQMkeRhIqO5EDA5j
StOlSFVFBpy01uMEGHcUiAELKd6syS8PLpPv/83FmArMpdIF09n1RIt+u420SrdWZQrip6vyeDmm
kc4zIrJ4Mjr7NpwbLkbXJBDVHHvXpLG77pIg3ucF4KWP782lsXX1ajDl06yVFq1+cbl3vw2zGmWe
z1ESHJBe/qyH0jh0vQZYMdGXQatbpz6CGF5rwofVY+LqSMDq1K37lpbpo2V6bM8ph6JpFcfQtVd0
gEm4t4L0Fw9vwiaaNbZ+zHObhnDFnlXrxLZlZC1okILs0yKs+NDYLnVfM5KfVZ3/1DLwGrERpJHA
bhVa79W6Zo4jQFahzNVF0yL7NsRjR9Ev0iQeGVKVqbwYhHnB7Ant7EGIIdjYVnT/8W3+27zJbG9R
ErHYDPBOv3+bKa53vjNZJl6knsqFehHmALjAS6JHbXgMqgmSZlRCGYgB7EX05LA7Ub8o8nbWxBoH
eD4CT2gaLZjvUbD2tBEvqn09V8sGONY/Jirkz0pQf3lxTMFfNOxRDwKffX/Vg8PmOIwRyRcVFSW0
BNM6VAoIloXbWqahveriXi7wN0zPFAfEbTBpb7pbpjdDaP9wXdR7oMXtE0gyvENm5Z1qi0N3Y+UG
DAoNwmLgH/DW7+pGjq8f3/JL4/JqZFucVJUtTdti533V0h3zPGurnqXqUgO56GfgVEJltRIdEtjc
9AHGn2vDE6dzmoy0T9zAdW87uvmXQxMQ50dv9k1VnSDhd04fZJTJJxRCa4fO6JstsLUDv10pzUS2
NIumEA5HmJ4r/1apG9XV07KLA3fTzeW6oPbZarqyW6am7UP5mPZB1IzAlOGbffzl7b+seLzOrB6S
rSexHnPF/LfXOksyp3BqLBCXYU9XEioOHKA5Lm9w0XHNVgPNDzZ54BKWaCT6d9/wA0YnKc3CLJ4p
5eC3TTFlLi67qqbqiehxAuCOuggOqZaEa1P3vpALiTp/jDrcXVrH/mTunpskP19KXpsYB/cimZrv
dHnlLtWHR2j3/Y2SXYPNpqsXim3dqu9JdLXsY+61iGryMaekU3yJZF+fdejeZMgRemmEVnlbJ9q5
gH93kzN6FhWBfGAA66UofBM1XBqBzLKJqc8dQVB0ociKH76nnToLZoij1xDntBmDkt23ih0ywUFz
DW6JZx3ByklmjfMS4FUOdOOE6yY9TH7lrS/SML9qlhlIhMPHj+kvx0LDUS47KcUVoFq8WuSJES1G
vZjw/WfQEbSAyjIBw/uY2ssyVWp8YzNGkSMIqfO14xd9NK07NoqLCoffwhVhMixyzL14UAOAtW1b
vQ29jTVjfgqfXOr1thXhOCZjw6UzizITVdL7EdWFRhkiqRNrz+qJ+vIJ6p7cWF+NDsoYDV+FFWT/
9mgJqMESx63Jt4smrEQ4gTya0KCPr+ey0/z99eZ65ulUzdksruVea4pzqBeyEI1Yh22CeY3fscZ3
t5jcM1jafjNwFliFJmRWMoSLBXPbuLCMNnhkc87MqUfHvBu+h0gtoR6O+MPmtluryJ5IXf0wjIhS
ykLkeNZCSDnZd5qqAEs6ggcYqaCZhEc6mAZp++OvdRUTYqM6pT40b61Zk4Stq6tZK/V8qtcNXrV+
rA8DxRVoQttL2XQI6EwQ+7uKxyKF9FxjDzQsPKmxPdzFrtz4Tbv2Ws39Nkbk3V0mNCKydEFPC2Ri
Yhl3mksaKIiS+JDm8bOeZwWzsqMvJ0V4gW8SLFWY0ExSa+zjnVaZJjikTMNEZy+JIIwolIbTXhOE
aOZau7m8iLXdOotxCoi3uMR+cNsXKCd5vSOqLh1WTOA6+s/LhJrgzjplWgeBvgdP7k3WAdjp2tZz
F2in65xtoPaAB9OD7EBwOxLJqfCzduMMQ3I0KTj5hdkfYVB90XGXY66LjGckIWw2h3/1JMz5ctmX
EPnW2vc82mcjmMFLjLZIrXSrNQMyv4ZUYalji5/BK5+8z1cpIfPTc9AQ6RRO0FuYHNTfvyRVxstT
E4y8DkaS9QhOUBziWDB/rdBUw3ZlgSma0vtWH0l4jkpyyILmOS34SVuxEcoz/57sj/5sVvoqL4Pi
lI5QLZyenDCjGnaacU8ERfEFMZGO6AyPaDEP0yQRJz2I9G1FvPz+v6HGlNeCRGOuWCIiUZz86HRc
C+fJk5dqhpyv+G0zbKgktHDKzGid4irQJ43owyZ9KHw33xuU/tzRNPaNG7sn4s2ODdHu6WLSqnZl
pXNDnrjRLeLj8MTX3BWxSft/iG4+fpf+kE3Ml4yK8nJe5egyp179vgj6Ukt91gIOJJkHEzFMkm1e
DoRptRy+TfcZYoOLFxWisGHUzs50mjVmqW53ac5oFJJMLIkPJHtEG230SGRLMha2XL7G+JKPMhtW
OF7vosIjMrCW+U0kYfslFSDtj7/IH9WtyxdBh448SzeRg877tN9W8waMXV7NgJeLtC52XB1vVPjN
mMTLpVIzs+76zqjOMskka2OKFCIonxkPqACs9RSV2ktgY/kizvKzTeIfAjIujqviVps2f1nXQnlL
6xst6AgwvNQzSKfcNgRWHAs/jnejkd/XZVWfg16x8mLUdXTtyZ1L36lqipWbpu6+BfcZk+LpDG04
E/45PGImW9lzjQd74Dpxa1y7EwkiQ8AufVLFEjY67CN3tG8aZ5ZozjaW+exb62158H2iwiqAVR5l
zk3isz9LS+uxZqMP4iQLFy3zWSmxrvaWp5E4FagbSnIum2zOYgre4cePb97m84B+X6zmeyQ5gSDc
p7bK9P7+AWIgq+NKzMfiUVkby6NT2faE65SGT3RHDRR8r5VpfiptJ/v1gYHzUVS5Q8MlY3faRAcG
lrm9/Mqff3T5u96PvhtETh4mAoSjoe8eO4BrR+VNHcjqW8H26T608ltFT/Zotm1z19bFq/0/iTqz
nsiRbov+Iksew/Zrpu2cJ0iG4sUqCvA8hudf/62kr3SlbkTRXZCk7Yg45+y9dpfMkBn40q/AWxnE
x2AovYdqXmU9nYZVjwrp+nugjc182phzo3BU0pmBrzJlJnbydz7S06d6XNxWsRY8YHO7+f2jJkKi
FAdc/R3OQ0y16hOjuszvdZIYu4zdJ23gxEkAXm5BMqJNoEUFK/04mlO0ZlFNz4CEmhXZwPjOOV9s
4YdMh2r8YCBGrm+a9WenjMR9YU3RGkfb/De2N1o7RDaKM1/Ban9wUOP+3wslYvcQmcWHAl1/M06M
oN1lKWErWiT19PZGf7if/rsWo15VKGnmcV+bSC7awTiFKZ7nJtM2Co7ys6LPqSdlgQAmKyHXF4px
xR/d+XSAu7tRLYGb59kdNem8FWOXvDA8AcQytd0TnB6POxt/eqRUJ8LM3iOEa/fOcqdgzGNtO8JJ
W1ErR5zB7a/YNOaPQYO+899Ly0yt8gF5LetYjiRemhgSTBstnxo1G5lp6hNt3U8Fqb5fEEfgqsW9
ozyjetdaytzOaFbEYbzB1X5ulMJ6dhvrFVm1bzKUetX7GgJkXRAF08WRF+HGeBk4x48yfponwDOZ
DNWnCVaDB0SlR6zxnJhq/Kwsy/RU2J5tdofBZevu2qY6kWiRHJEHA5LtTOPNxkNRCPlkY/z1jGy0
ggjMdeC6EYeNJiSRzI1OIULUdVoUUIHFEHuc5IVPqAxhz/ZELhvjkhskgiCeZnwgVHIOXSNWgZYM
22Ca4E/nhRhQ2apeK7Tiog5ReYmgyOT5CJbKliZnoKR86+DkDgCOf8uLTuTj5nfJeSjvfGRTGmBI
PjSjsvl9OPp50DeaqsVEykybto2gqdgvXWfiGhwQgbaxnjFqR1zRmOPNogzdldkQ+hFgHvI1xAHG
fRIAIiV3pP4zuvlBdefulpfl+bc0y0AHUlKhYWi09hDD+FhrdNuVVdi/MPGfCBlOtaPsWbzNmIaR
qY3TUcXaw3oMsk06r3XYEUXM3Cv4PfL9flfnV8cCGpIUB2PA4EY8to9LVsHcRk95ELW7SbuJFDmN
4YdC/t7UZSjPS22L5ida2/ZY7w0IWde4VZjwwgfwI7siCEG1qelDeNRRDIACpcJWTMv78HCnuJrv
WLK6xaKCcKo0KRspQXUGNDsIGAkghiQi47GQOHxj5nOAdf2ZkX4QabF+VipjCZLHZ6OgzT/aabLO
Yx3AtlnZJ1Pp6w1IowLZWYxYRDLzdTLlOJYTLUYsKD4jwX+/qWXFQogQCyz9CHH6Lbxrpn6/B9BS
rRmohC7YyCj5KYQGTXVyEpK9VeawUVku54L7/FxF7bwH22v5LkJ7X13oZGuW57p1sjVFO1C39wnL
B8sBg9N3wcKLXqGYfEWU1t4NI+I4bDnc8zFLSPJDUjonl6XNzYsxGx/2KOGGLazVpYHEPSnD/1yl
83iaq5RcOQamp2YgUaupzkpN2FMO86bLUcbM7Q30dQklm0lH+1AVlKlDOiwoOBiLaCv6aIz2kgCq
26Ra4IOKku1lcohz6kYL7P2mdoflK3TQ703JZD4pcbohQTbxpVVI+rm1iV0CLdlE4AH0KIItRTzc
0QzROCDP+vdDLvNsZXZZuzEdIJNDTT4NrCVmrO5cbDQEmJsITS3d9lhM90pvSLhUOYW5GcHXgA5R
m3+bdgjozXUHZBigsmRH68SIw9Xv6jHlIZGBwH7X/027VZa7zdJvRmMxriivwTc9nr/aHkDn1vSh
/xujLuz3h8ZBUrZI8TyqyEqqIiGmhcVFFsKAwodTqRWEhg1TObIwMD6pHM3wcN4Sl6xjrcKm8GiI
BSQZxTvEx9FkIyov83w3GYV867NdDHIlJdMAtEaReNCOrrjRwqtlIJBRI3fGViyAO1cN2kpyXvbN
OG96RJjiIXNR3AFM2xIJ7CoR4c1V+K3UL7/ynipRBxA+CbLF36JteJB+HorOtmvhbky9xtA+9XsB
v8eIKiZbGj/7V++w5IqzXRJ9PYoqW6F0war1eFvCQQt+yx90l22gK8R0P94ikr9+sqTV1pGR5qdl
sYPZEMrh9/5JRDgwYBrbS00GXuLcwf0F3NXNkxHN1nMHHbaGufdIBzTGhxfE7aMd9coWxm54HB/Q
99/vI50wSAzSTCr9s+0lZZie6/h56ftGJe1MWwMHB2VhS9pgthJazR2aROZabwFHgyg45iQTKZj/
9ljN95M9UKkK7g+RhhwJ6r3eZTbRLDMrch4kLUhIjiZdTkKLTXGigH4DGBitFXOH9alrTnV7p1Bd
16gQLGaVtbjEML+a+GsZYoDn93j6F38+Zp58Rx6GNlAaz8M6RUPjoeFhqPYtbkb5hzWK7sgKQN6q
fqBYy0nlfNDqXqIu3cqcPgaHdFbIcV9sjvFFJdAldXNxhzNT0Y5I6kDRtWOUz2xEKcEPhhV9yib9
Q3zB34xSaCyjoG4ggYesLZE+U2Voe3CtBOali64FTWY4/oJe6wrj4dxO6kika5duOBQT8VCG9W50
Q3tT1OzhwiYOwHFVZQ/SeOzt84JliH1+N3Wo00o3fTdlfm6SMNu0M1Z+cG4bS0bY3RKw7Q+uIh1M
jtFtRptpCBckTrgIcmsBhjFc80dnz47mtzKcDUCfm1khoyhaOB8QP5PI+XXS4qMVc8ivEWPxelKB
laUojzN9hawmKkDPDOmj2Rg33ZSqr5NevChSe+3yB0hPrDKL2PZarBGSKhsrmSeE/GyDXHWYg2xQ
56kmoytfxCHF00ls6JUFWa4YMQULmoSJ/HZy6rq1ie6gtcQ1LlS/loN2xyFwcqT9YwnY9mq942s/
aoM7Dnqwlra7Wif5zppfiLMm2QXSAXTDm6uT1CIsRq91N6DMnb+ahdguyx2HQG9pgttxsweBdYa6
whWaIWqVfjI06j3rjILkDYUYmKorLsYINj/KXSDZHRkQAoECx9EgUSguKXICJFXPaRXeq9R++b1R
8Img/JMp7Z8ODiXrl7N3EcKv65j0dnJGt3FEiyi9Kk61TcsqaCsAeNaPa40waexbG31afXigUxqw
l17IbLvoTeehBfMXCEWOqdPaJ8fG1Is1MyiVxhgdMkYNiy6nC5fdTDU1KDILIC/mudVY8rYY+hf9
fZSB8aB5JD5+ZsnyieTvVM390wg9xdZTXLctSiGtITuNvNsh004jcIWDnOZtSrZUJBGHk+ph2+9W
BzN1qubItxpH3JSuVzaNhuluINZxrbWV3Ay6FiXrtk3elEz1hVW76941/FQ1cOZdXHExq5/SRuBd
forM2ie9wqQ2/pianBpDN08ucep2X/ucHLEMDFuz+Z5rUuXmG9MhSIDH1p1JKoTDoP90aNZcZsT5
BhL4YdFxI5V59iQMNnqnGzeTNFFas+X1PQEkYZev4LfZOytR18vSnPowBVmmO284vYCPofeO3Xze
5VaHGftRSeXTAdPYAsas+iLQxHNodxnDa0TKDx6Vc8SQH7Q7+W3c6Oq6y3GkDTEhHgTtpCwQnMt5
PFem+95lhfsaaXPgKuSeFbg5DlHjgrwuivGPHqJHHaOZuQxbutIM3dWI5T2ts+5PNkBDS2Cg4auT
xb5s0Qjjej0i1AEF0pBOVC9zH1DM3qAkPIUFaYF6Yb9adsnrMNdFDaETM2xowfGFJUt0yyrEcNq+
N2rpWRTkhpKtWiAfwyT80WWFZDwwBs26UJ5nAFCGlUKd8Mb0jYaa9LROd336kClUsfHSYyqTDhuT
HpcQnqtuF9qwmsOm9TDFruORN5EdotxMibJLaVrtwOnCtYhsSLioZNQqHNahNKHFRfnK6rZTu9y6
tmODmVE/PnjgpXBfk7AChugY/mDlX/NoXRDSYedB8tSNU2DZBIoRCzeXW5oZAVlBK7OJeNcdbOgc
iLovekGBtWDUZG5hDyPmebjDtgwc467Vf9Sx+IjTF80V+VPSMGumFzqoWMlt++Ik5tcgmP+SuvOZ
lopnJeXfMOwCePfpplha85Zo80bmQn1x1VF6kyZ8zf2bFZj5nXldwpN+6AMpRFcWB4GVxXh1PwCw
USCXbxo1/W56Su5lW1fWvYS2curjMOe3pi8p9WEVD80qbZ+5YYTncCPbtHRnEUz0NXdlB6CFui7d
R05Z+mZSHnNBQzzVzfbWhctW7RdutohiMRaqHXTOi0bPU6tZbip7FQt8tDpy1m5InKNVcXdYnGlR
MUPQISt53Ii2Xds5YenLrGfIaIsbwMHPrs7A4gD3XuVGpdyMClyVWsWH3rfSo90MjyIQP+WvWeeB
I+VcUN7TnoBV+0R/bzEBlnes0YBnDBQSDw4Vt4DXcQ8qrHF1hDyUqBg1ZSgH/SzT9jDnPNuB/u0C
sU47hTP0CCJby5s1/rhiPRNx6ldGn6KcLYcgiQsuDdt6oagBw2rMjCXnX+5anwZ2OrXreJFPQ5W8
uHZ+gxKAqLZv5yDXDLl1Mf6gPdQJ12NiQnKY+aHRb/V5Zx9eB4eEPb5ePn5zm6iIBDFlRm0jo2R+
hULU7pQw+pZCR9c7ZbUXdVEfMJAlCJflmg3oqY19Xcne1J9h/NGcW8LaHk2feYoOdAaYaGlIYjmj
hwhtCYSQJxW/x31+ZIDFxHQUr0X/r1LIvmE34PG04nxPBb0yZIP3IOMMiHy0tNNDR2CJHrn6qpRD
ExD/UIFbF+WK4O0UbWlPCFWevdqVpSNnZU04ESfCFQU8F00OaZOz/XcsY2YM9ARSwGht643qaQlP
qSsOxsMAVcnL2NISMsrtIKr8WKbGzZpijKR1FAzocQATP16WMxlv8Uzb682oGarTFZ+8hNbajaPA
pqQBelBnTv0jjtOgMCRyH0qZ0lCV9TBNX6LNPlVnoLDopu2kc4R0ZIZPQhKa1PA4AhiX5xQjDj1d
s1XXNdphN7JgoLNkQiaMXey+t3kmTJmk9nZ46RDGpa9p+ZUW70Zskqlu64lfTCPUMiV+bRZASzPe
yv1Sj8PbMKansi43fRdO50ak+nNW4+XnmVc7Tl/s+dkep+jJSUVPuUkMigSy8wb99moqR6nnh3KZ
mLREH62kr9m58QsxaRHl/SoTo+1VSXEQGfqsuARUTp4C05tl2YKNO0QP74pKutlMrFNBwCJ9/dU4
ezm0A8LCkM+psz8p+4wTSuGPoDK5lJMnJuDO0IoOCdsQrwPhVjPDk0/W0Q2sKn6pETOmjfMi1gJd
h6xKUsu+xBLg6mDHDUdtX/CFVJRsvf2liH/gtvUfpzLuVIVUxvrbQBAnmVymSdG5ZuMcmWLNe0Zc
Vcr4iuQXEoGG4dtOCCAg+g+hzH4yrrAhXWVna8+d4eJNf1bzn0jh6I9xh6ML3YiHCeNQKgGr62hn
/lhvtOmctu9jeB0M2irsXDowfX2jEBidB3P/YlR3MGpJ88qkP1eCefKT0bMjj8xG4oy2eQxHiQqs
HIx1JP8ZYNaHiq26/SZVlVcIluQyO+8zTcXS+ovWhWHZZG2czDe63Wgf+ug9OsAB6xHJo50VG7ZB
+RrCQnA8nkC7faMxYQKOrQ51xTzrmfgYcPSCt9vVlMsiYs9WO991WfxVA0zhZGJC74O+iLJ7VoEP
7Nkh/WjuEb6WznttTacyqU1fs0nIqci38HMMjn2xIQSV61VRcUGOlJHG4ihvaatpm1k4dAtd06vS
Qn81u+WrVDOqZwvF2RIVNSFdaBmU6jvvHu9fXiTUSNmui3N3x1mHWelsjpeJSmXTNARQQcU1H0EJ
8Dsmx71KWlFCHCceqAEMrLIu6E4u+ifK/zTo6g66SGsG8WglxwJz834aLGtjTLF5WSaJkS+jM9n3
z20IPDJBeXRymUpuBoWXELPgrPsRRltogsExzYR0zto5MLxr1spcn4xe26k6x+Q8OgiMFR2uxLIP
fYLjNmUF6hG6qp2/T2R419jkTPo+BtTAPlgS9DuVRhrXTK1wr/G2h/kb09oVr9inL0xEl+e2BblD
uwIcY4FRfC6Dvup9fVBX/PUVz/Y2M+ttlYZBE+cHDivgjluZ3kABTKu4QSPVYanHEXGtpi3AtZU7
HVMMT08qZpuFNUFubNLfuMXZ91rAPkRoVstG53npLObf5gvrukMkw4C9D1kTo+/m2Kr0+CD4+JaR
yEDtcwr2mvJ9yh1tj3ga2GNNOieRE6KxHmHgPtceYnR2IuR+R+QiBAyM+A2thwnimVFWNAnYv6Jt
r4MGRuWJFdSrZUmwsnVK7Gk76s9VGG7i3tzMIaFOjzI2jb2eXfvxPjN88KtM9yzYtCrtKew2JABw
TUhjgg2wxgJOLzjCCkyuG3L8ApVostahv8ryhZQZS3/S9BYBNU+Am/uDofkly3wXAoqlzNTb0QsN
qoQJbzu5X3raQWhAOp/C0194iJ1jV1FKjrDpIF1KdKlTeaNn6+tJfZxID4mpAjsy65pNU5t7dio/
GtM14A8a1if+SYqPZH6udNSuMTG65eKNvUpH4rkAoFBIjpWMQBk19Yzfwewi+IHgYa6dkTxnA9dg
3zOl0PCQFwH09yOHBpqHOKI1eg3bUH4IgmokxRFsE55SotRKwmbGV87u7ETmpk4zmNgE2gIYzJKy
vRWPD7K037rwgIxWJxCgPMQtjdq+7Al/U0iWd4Bfan9pdbglSO88UbByjNsoTJeT4sKk7cN5jS81
W5NlBLoaQl4OGLucV2mNFM0uMAtTtPMb5Wgo8tQlDKamx63SeIi4Ce0dmLdtOXSesAgfIl2gcL8k
YWxMgpYBLmtMC3d0gVunnJIdb+EgFof22rCNoOceiaM/RnLP4Pm0BPOh1VgVJQa/skB1KDmF2itw
cCsVSFU2E8YpDL8JTb/vLnH8R5ZPlpv4VO7r0p68QtwfYJ9UJf8aMWL9CMwT1koWnyxKibhyH5A+
EZlxME6zbyWK46mKdQQJCcIkXjJ/LtpTzIs8Pbb6guNz0Gv6P2XkKwoPDgbqzPQxOCp+YxP1PIsC
cGnVI26tc9ZO/pT3i8aUgQSFMyp/a9PQSVvNqM35cWO3FsJlLGCv1OEPmS6Ol2p16UnY9Luobcnb
adpTQTq7Ny55RBXG9jHZhBvPUfTNdAr24swBNp8PIc7GR8gyWQNV1XTbueTa9oP9nJAhzlO/qZsN
0Wx+2vbknZTnwVCPZRvvHXpnvUyOFS1KUkloQTt0nIfsHrYPEdbkSg9sO5WU3cHXxuxzkY18ESNT
GF22h6kx53M/9++IN7T74N6hY4SrVn1u36y+vChZd2gX82xH3SFUvkY3htZZbPC5bpjmHpQ+XJHn
ZwCWTEG9LJXjG5jdS9VdG8iVy1FDzCLOaByOdPtZb57bVEA8HryWcxk9KiY4l7n5ih7JK/qTQsR9
g7JPHW9oTTi6s6RO4Z4qxp+4A8LhRi+G2mBXEIQ5eigsa3rh+L3/qtmGmpXj6CA9t582/ULOVR9t
sa0lFxmGr00PxcSgmPHdSbqrBgQcPK5835j1O2HccmcOBcgXQkw8XVqcpZ35lvTVZ9GDaCYzpbqI
QSsvhd1UlxTire+YGjTux9dqIs2AyznL2iLaDFqTuZfACM81M7KI8elhIn4ErLgtr+5MCBywgvYq
K6azLewqtrb8DX1IhO3brZ8Ite232OM5Cnw5jePswlpqvgu32lekFNsmbT9iBgaXgeHCq15dIZeK
F35ocZB1fq0cnjYxyOTi2ou6Tmp5aKrQPHEPI0pezqWzEIQ4VuUVoGZHqGLjRaaevzizy1Eoe4lo
NRyWviT3aJwifyCnLJC63fvGogUWVuH3qXJeonibxGIXxfqfgZb9KTRlRVsH/3o45s2m0g+OFRNg
o0vlKS+qMtAiPA2QPjvCw7E3MsYVh9LJf0YCQg61bk+H38+QmWsb8s6v4qolgIJa9n4TTPOqH0iG
zAXAWB30VG/7wMctOqcWnO7k0qtpfTJpf9eM9g5kDi+8BcDq5cmiW9ZscJSqZUBV12TV3zKFTisT
i0Lv8QHXLtkW/bAyU4OzGoDYYwy79kgLloJcGMFcjS1BhBDbs0lAPO9kd1Nt5dqhtXzDANXveiJq
mZs99UqreGEmEt9cloybkdSKrHcTKFjp3xjFPINNouxESY88KoBAgOOTG1Mc4xoCodJBwWLOQt07
kbpiuz36RcnBi9AnZ+FK1A6mUek39dht1am+Ej5GTzWOUfQ3+vJu9+dc6fiN2/tInXqaSPsyon65
1E1ZHZfMRSamTSfcnv16TN5qrbiJPsHfF2O8kQblaONAgzalKtY8z/lq7hEA1SSBISqHo9bQNElA
lvM+ZXu2mgqKHAMhM3GytyVvrghB5+HP2HXfcb1k5ziFuN/U0XzK+1iF/aFkR3Ss9LuE+SrYjj3a
NKdIsw9inP/CkwcmrVddAPsg2wu9+UJnFO4jJS9XTvJIjH0kvHVp0PakG65KIwTqKiqYh3Egk1z4
STf/jGlIct6cHyqFPMvJ0SucLRpdoiQs9r+f/f8HI7Fblo60DwQnmSS0mwutxMEitZGDkKWlJdEx
68SAlGS7N56DdE1NEHq9PX3qaoazNzOLwByIo8VGTPmwmPlGEa3yFulU7kq3JR1m2TotAyM6dJdY
o+6RGjYgULQzvDK414p4zZ0tBaK8a6H6Sq9I99thMrjOrnYeSKXPVeiQC2mlV3vRu3Nt8/4zJbjO
7WcUOyx8vT1sozl8qnLwUnCnGajkar3//UxoKUajhQDZX8FII4zUK6Y694i2z9clCsB8NNytnDXn
ZVQnud4BSiSujrhvGE94eghmhdMlVhj11v38UeW7MYU7+VorFocn11NyHzWTJ2kZCTb7dMJ01jVk
tuYkiuRpf6umhKgd3Y53bI3Re80swHSm9oP1cA5OWhONOzuPd4vb1Tc7e2eAsTZC425rpRsYbSNO
9CYXEKH4vPXuKIYhxIUiKn8w3Zz6re+CDNj6EZVRtKqlu2BfdOqNcMsDUpRhj/3p2x4JhWB7wT3a
KKwmvJ9OpbgM6I3YI8vgVWuleZhL+4yWr7gVeOH5nSmuBUP4NzrIuGjqV5eWwuGh6MdSvnJGgcDi
qchdWPdtTyALAsJNrrX0QaX4NFOHeVJeUG1Uyy6xg2UgP3YqHCPAT1r50XLBRPpo8b2MmvYRbTU9
sWmmqmTOcUlpP4rdQD7Na1NFwUhyaJhot0KN+3MEOR5KC3O2uHTb10QDlB6pN92ccm/q5LLNsZqu
GwMZzlRThORypO+N3JrGjD0/u6Omnx/nziQq9lzDK8lb+R+W1k0fDnQhXXhYcRVTVcxbh5NEMOTw
hejFqXl9rhq7Oud0PfzBVds13nQU5b9f5KdbO3cwLp20tiQo/puH+Jwz7NOJlln9/uXfD1JFISHL
gaOQiWykOw7/yrZ4LTseWrpD6yb0cRG8m+Ri1LYiidq7Fyz9oUGyco+0wDc5aA02VqbFyf3eKG2/
7kmKQe+P2GFo3ubIeYHTbUFSavKAXfwR4+VWno6siVjOVa6HKyOOGdz5NCjBiyNj9MBHnuOiITYq
j77JJ/ckeZFWHT7rnAYrPd+0fRNtCOwbmarxVynrOz3eT2n0rTTt1gDLogOPW0VptV7yX2MfgWnM
/nWipS0cCItC80+UcFDykJy3NDM0ppc072KN2DuQhqNn1m7kKT3tI8tmxOee6p40benWBABm/1CF
XYpWU18MDhy1hCASVu0t4TzeWogFWnVTKxBzRB0PK3sCbD1N/0zxqKdUutANenonR2QEutFMiSiu
SjKmo2IdlsSCRuna6lq8+5ThVVbdwFJZJM1xT5NUgwwANUJtp8epRGyXjgHM1LBWXtWKAMilGCRH
xapYZy6DeLOmSZJipvA0kw5HVWivBklB63SJ97NhB+PAyCgvzgUMj7pM9DtbDkPZPmQqmbRHYSFu
GVIC7V1ZvjMn05iNM+5D3RXUS7x4FsZk3md7m6H9v9RD/2eiCjdy46coC/Pmqos/DUbvtRPmattv
5kIJWiUyX9umZRjN1EThMi7M3ilxKl0l26dfRdp7OBNbJf6ZzAeE8d67covy0peGudLnGq/I1c7u
qPm9OD+pxptKcyMCMGQzCE/JfIhJvM4UaHu6Fe8thhdtmHx3FddFzZXXRBfFoVPT6JzdyLUTcP8f
SoTuoy8+E2D9W9bhjQjjQ3oRCfwFhxSbKwvBxc2d/CUqh306ki+rlwllPZOfvZna1cZtlCOJdSLA
wbPQcSRnY5Q6VQSsnV2BqH2FdDh6g9hHpAy2mV3TUjxXFnqstq7L3aikyp2B2ZWWtT18l3L5Q4tn
TceRvxgHM+NNk6ZO6FB2GTwX6rVonkoBj6D+nMFOKIVBXB3XXuc/lHTJXslkJqv0n82bEWcWjpGn
2XKBw/xWgktpIrn4kBFN/ARXbAgDEB8IXogeGljPCs7zxi5ABhd6v6e4zunNKByMayV5jBtZqYA1
lyV5c8qusqSvZ1cYqV7PfdiTpUcPweZBEvmbRlHZCb9pz65GaGL1VzrGdiAtolxQq6PQyc2dkZfk
nA6qfW3TyT0VG9tk03HjKPvbck850fSUTHFxQvSFAKRyOy8TRvw3Cp3dIBz3BXZlv1syjWNQZ3tF
FSsfmkM4tIleIrYyFNCoGGIyJqlGIOevikFdZ3R0ooxB5zXM3pzNODwpzcaJ9qFrEVfKjS4uTA6G
+bXN7buZhobXFsAPG0v9yVh0U4Mg02b0Wiv6g8Bv10Q/4MUQM/TrJqVhrH1ywyrz18KkukpWY8GE
jl7vkIDeZNMs2pA8wUfsiztppJlCa0EWgDox6myCGSdlvYhGPinhPS9ledNp+p6UrmaqmqZBcsAe
O/NAhUHRq8+dmrwMRpnTIoOIMyyD/DQX01Nag2nDtErIzEaFQPi8k+56oeHSB7VNyyiZ/gyz802m
g3mtuyYkW4gR1u/Xkxj4x8jsOmjyZ2VsTsNjEAopGSCjOv7p0Mxs0qZHSPD4Iw//HtVof9fI6AI9
R/7q79dngYqkJ9U21mr3OGfRfC3CASilw0gidME7Kplxy+Lp9sBdDomLrh14680aoeP0Sjp8MOIg
AbQnZ1O259bNGHKQv5a8UievWvY3WvMmetGOyUuFNTK2EYiLPCBj3kPtI+TKMvD7YVNQoeECB107
0X0WnNCid3d+deYXOw3Xi8MCzL+tRhXI7QMlIuIxE+goTFP1uCRrguYs+6QxKK6Hcq2NzGjSN8QH
a5XAncYdOetTHNSE6FWcDCsEhciz3GPLRE5hXKxRggwdrQl7oMyDte16UzsFRox8r/EqenDW18PZ
bfbMzTo6jfWMb5oGDEOyiKaQEif04q5V9GMQpkte8aMD3zujHyFE1RhHj6j0aCRBqV3bRKUm37OY
11qhrMmpWcme4USeB02ieot1iQlYaZZHdHpP9+fU2Z8ItbxmjgjsGTyb/+nQcsRoE/bUd1bJlNwW
biOpvFr0vRyOWxIYUcQb2jJt6NtnkEC88nCFy5C29U/FU5I27131t3cVhlQd6edHTaboMB3MqxcE
SsFsFsSQwzPpeScZO9QGwlideGPx3xZY2O5K43GSBKNPCwLUbmNQt6N25Y5LvZ5F/jFvZJvwLAZz
VKSeNLDTjHcULCXz+0z2dOARpGs3BQxq1/2hs8vIuqLZtuNBICCDjvqUPJrwK5Pg+sl6gu236s03
S8Dp2yk29ynho26EriR6tsU9Iud0VOmINM+8k6uG76XVLWwy8soALkUOdz2rphrinDE/0JtzCXv8
DAR/Ln7leI/B6ZztB+5trd9reDQFAoSxgZatPplG8OCxDfySWeoyGZXriqOcyH7CTgDWGwHj0knB
02u7XzG/ujLRcnk8Twzqxr/C/DCifwQ8TIAGp5e+Y8yqnJ18Z6DwlL/HhB+b2prvIwXYdQNJantF
MU8q69+m3FuET2oojjiMEhILQ5IDdet8pmqznrASZfVXK3OsKYS1ID9QtO/aSNHMON4UvwyKC22H
2CAuQFwovJvgmht+CCRnGU/ITuA4u5+heHecet3xU8zWAG1E4IwMRM4dn4woyb5b7SebGGFYhTcQ
xTfUuq/S9+GQs0lDkmNhQlN9DylDTkMhPZSL9dg06Dq3DMwsbh6j5KBBPJjzNIuRbiYDvAqFboOH
sjQZqBSor4KsTONt6WDos0r3XKqdfNE19CQ9RJ3ATkLnT1i/MqUlXa9+wvWLMrsZKIb0b31xdwtj
lzsug/G+JARWNeMOHfz0QqS04Rd0GTbaI24ynLSPkNvwmvRmeycCye8twsKkGV2VhijPdmK42Iv+
1JrmdlhSZcdifO5iN3tSs8xkXCsPajNlT2lTqDfX9RA1N/h6wSYy6Ue4GVOb0S+w7c0IPvUJMWFC
9qzc6VGEri8vG78xl/ipXoilU9R4o8ERefr9MHACEx0zjCiT6knIpD7oQgGBok3uXSOOCv2RUX9z
AOaM+T+2zqu5bSbasr8IVcjhlQRzVLBk+QUl2TJy7AYawK+fBXpufbem5oUlUpQsk0R3n3P2XtuN
vgoFs4trj1OoPvZ7g8bPnjBa/574ZsNbJ9WXiHnG4AKvUvuuro2jU1l/Z0lug9d3KcMyB7eAspuL
jo8pNJmddLCrfrTpCGpriv5IN7upng8qU/piFyvdvfx30+gRMuNkCxu9/ffw45H/nmAvVB/AHuP6
v2+wt6N2oTFOR9iyL2q5mcdiH6tmPj4eykSf8slZvjFWKX1dM//5eFqPHYme/u9IdTWDzFgnVM1R
EyuR/5Ng8WqfKnO+PL7Rzq1+qdPqi8D3do3zvET6Bm8KJe/POh/1nWt73dZwEu1n06evorF+p2Oc
n0gPVlTvEU0nQyFt6tzsg3hUJ6y93Fs7zG8WLmrzMa+yksvM1FMWbSna45QMf/kTPpxW896r2zB+
l030HQ9JA6skJaR1idOe70Yl/tqekB9ymHeIHaBnV2b6YbL7q657tnuChKYm2owTAY+jr/HyTvTZ
zfapJLpO2Uhr6aeJY6bRpICi1txyl7anqxEL6NK+zCPD/iTO7ogvXFsNCR3nOSMNWgequUMSqH6a
gQqdqj6KGnVFNjQMXhpxQ1Xu7VptZo7Tm896kLefmW5vEj3hhDgK65JrOJTM3LhXcTQxaw4cWqly
DwX1exT98Ax83loLvH/7WGTzGUXEfE5iOuorMQ7xHmCWqZ61Epuq7qMDqExnFbdufVS5SefMCtLm
OOAW2cGO3huate5ID2Y+3O7I+6W+4pnZ7G2w8CT7UcELWwAtx9nRrKvrbboSVLlNnql1sftB2xtN
ZO9kI/zL4wbLFB0NUoDXCsnuox30uNGilO6MP5/plWKlihzBmtvlDsE4JGGYS9sIT5ckOiuvylUO
uxP9P52lxw87BV0QGKrnOShYqx+/qyj4hwbPaBj88Lw6mZF9Vpm26yrNpYlge1ukYT6rRjqCKGba
kF+8VpR3VMV82GqyEuNcO9l1Zzx5ho2UjfLWk8O9xidBipQ0Nsx26lBr0CwY/p+x47UzCUhb20l2
mOTwt3IZjHfSg6aYPuWZRwaqgSabNKfy1deWzX6u/sbLvcdDsXwOJPGlhfVs4qh+dbPmu2aUfBaq
RPJYtuMeY0wa4h2r9kWaWK9dUQODlhnOleWum6Ox7TxGvI+7KZ/L2xQYp6ZxMA415FYkdFRffFIi
O589XnWQhAHTmQ7Nfz+dy4/JaIEW1UFyNIikc4TobhkhJhjb1VWrUClO1JvSK1EephCey8l7j8tZ
w5iyKgaa11Mv0JkRRoY+k9TuWfcu1mBKRos2JN4qSzeTqeznxBj8NRBMNuCgRizhq+GnyGwaQ30/
f7o1IuOqUmxI8XfmuyGeRxpOdWFdPBsaJUcp3FCdK4eDP5hXsdx7fBdLHsKIoeeTF6gKnTMQl/B/
/dzjy8cP88G+262qDo+H/rt5/C7Ns7QjQubt//dHByMoN7FomvV///DjiZ053Zq4SHa1jHe+Z/+q
c5S5AHISb6M0QWeGYRQ4W8J4ePEY3Kv2tki8brOwrx1r1/Fxr/b6Rd9iantmEMYpc5qnOCER1q7O
KRG/T3VkFHunoS0AlNJ6dnuf0Xw7ZfteOs8V4PFfQwBBtmUlW3VWwkmWiOangfRO3am+5wKyREJc
ITIuLn+yDf5QSYqjUdBRcmYpcJvn1rYJfglbm459f3FHIkXnmMzN2UahwUKPBrctfnc2h3pHN3ee
OV/7xSxtSBpvjSG0bZD3Hb4XuhamaYfG0tSgyakgudsIn8inN4acvEQ9+u1m+aIKIHtOtGm5CuZm
2HRL/mWv0X1xpjYOHVo9hAeP7sqNrZ9oKTVCTr0zGt3fGHajHRYRH/ec/GFGGGuxxsfrgJOhFfUh
Iizz4BuSUMKka/Zm116ivOtu6ZKgoc/dvKo7IgKmjhb/ODq30a6bS212+whZGNG5qMLSWCBWN1Ht
NPVPyRK99QK80F6zm5mcfvgWOkYrz5IDuOCo6QjnrU37bBNkt0ZWharEHtlsUnGNuzLgLJHds5qr
uR+Q5zd1DAHQiTsOO055iQhrqkkkR7S4KBKUzMJESE5wHtpWNjAN6U8yst7kay/1qeuE5PDb+b+t
EX2I49L8Zqx9REgVFIw7DOGhgU+DUzEjGq1GYqXb+mtytZampKY2kRL1viq8wzBQZFRFiyg1fmlR
RpAqGvw1K+sVoS/56SPneWRiqwr/R1KCCPOgxGTQF/et0xpH0fELTWKJk14vrg6uhFbyZgHQ5Hhs
pbvUmMVBwAsbCmmEvZW1uCwRJ2AMnM6iYmfMtAik/HLXHSPaAMtX0pMc+P+7j1VXD9ULacMERhJ6
vtHt4YcKkCNx0hJbMaPV0Ybss5XmvGaV7lY2Jv0wM6sAEmWKwqTRLqR7U4wpZd/M3t4EHgnxEnfe
OLnV00iJfTUEg6PmaQiSkZy8+QrnTDvpIJhWHNrMIcVtBrw+K14r0SfIgrBaZUmuLkY+f41SH3b1
wLhwdDucgRyiV2TDFEj5xm2hOfld17rPhmH+wTb+Iokmb7EJ5MXEQdj7UMxbUmbPJY2LA8o0rLLV
q2k7vDAjIy9RYDtQfU5RW/e3ObB2tih1+Dv6z3bZLz0ruWIyX0Hi/RU17F+jhu5ADXZ9qqiJiYKg
Q5HeCjt50Yeg2Ks0ZjZbZfvRbVcGtKwbqTWax/+nYzDAn0thbTt4Vlz1Yscb043r5yYygZv2WNdQ
Ke6LqM1vHYGEGNm4PHI9Ir4UG36iwWuXPqaXVogZCbc3nTOXHX/FSGSfDgRBB3O6H4SF2DiSbymn
0dUUoDpw2eJWMdU0aMFlJ+hO/kgN0RXOvnQGOkqqJbS3XJOxvFKyE6ePFqbuutW4jrOmyjd5BAej
M2jOuiOmpxE7SkcX3ZPeX9J19Qvy+Jrpu5H338zQSyZFc5xqmyqGvzLMmsTIYP8pVVYcmZ5sieRE
L4b2p+4RcvkFcYRTIdLQjOt2LamG/KjHBRdBdERqhYiEXmran6vJfY5ay1/lHBCXOrVGU5asnQFf
zlgBmoULaGxnlMd9a5i7cQCVh9Iq2FRGjt6IqiSmOaMbZI4EC3KhbR3q5jnd4tkgVK2KDwh8LoUH
Kr2Ai4NGmeShVAC0b4P+fVBqA4mGqDDvpQQnMkYs6zgfD/JzHCb9IibrmRNv9V6goVnVpWivj7uV
8dOr/WEhUQLcktamgKhfjoF8StLJueQuIq3Zeh3IL35TnUvnhSTKXVCZR6ZsdONwZoYpeVQmTsm1
COIPBER4q/3pp5UF9F4NwwvNgXdcT9TW9H74zeyskq64tMTCh4k5wkXsbIwl9DIkIrlG8WHWs0BS
MevnMgZEIiFaLDNcWvSpcNd+krOPlOW9dGqxDkb/rVIU2Axa7Y2iVVAmyVrSTgMR4x8casHQJPyd
FanfYejBeZm4r3nslTQd1NcUVz+cvgHMVn0OWcc4nebsCg3hukg7gWybSCE9j/nsJNEfqwR+bS/T
6MJ/IeNJhN586J1+ChNk3ejfIzoqQJq86jqmfn8ah+ApDsS21z5blsBz1TjmeoY6saoA/U2Va2CE
HW+usNx7ZXkbP8Ngldl0QQZF42WUhhmyMIyGAGKmXw1cSDXdUg9U65qgpAPW/ZtKjWKnuuTFcOev
NDEQwwZ+F6JbyjJz2nM972UqxgM6tmej+wOrvwApQ5sCiCreZ5saXS2IlzExIUfgf6xbYyWm3ieZ
jNEFEI2ZHt9obAQdi5vR+e+Y5P0jO8p4FNr8QwtiZLiYjnss9bMTDHhZIUq1JR5MvUI73RFyoOb8
YGq/7HKywp5eh15/uFXgnZJsejU7mgaTTb8obclCqZv+r21W890iZK6AGmjknTrmpWy2dseMAI5H
tB/6nIOFN3PtBNbFnFLvSctYULXoVJftgh+PvHuetf69ace/YKeiQ7rcezw+YwYukUt0Q3v2gqxA
ms3CXEiakTL7vzfN8pWLu41s5YhOcVYrFlUdhOSDI5klMZrI5ebx2OMrF47NwTQKBtFjeRSZTqSx
MqZ1GYhXLTV6wuGLz6Ap/CeL8gRAdHGTGooKS0wHiDx96BPBfsoNwgco/GirK2MPahyxpwskmStb
z9xrnugF2cmIRxms8GUZQcF0GH4ilV9cISlgCQjIA75VWhGJYqLrgNq61L2NB8rkRa5Yfo9uHD9X
IySOcujrU+fRKROKyJNEaOJSS0NcHl/57bK3Sj6KviV/YjzI3ln396AF8Vpn9HOQDdShakkMN7hq
bK4ni+Hvd8nfzyEg+hrw3cjxNPvedCozktAmkNoVuSFjMQjktsvjGI7nf8/QA9Ud9YyKYtlhUNnn
N9dYzQZCLDqyxe2/h+ugvReOL47/z+PgTxzaehAuHj89jV4B4NNBHtOb7/Yi2sy6d1yPy5iT7tjj
YRfD8i4CP7ktIsNdGxoZXFR8+vFxE2gJLo1IJzq24T2lUfC4fTyciwpLQJvTU5yj5PrfTTnnGb07
9qQyCCp9NcAC0VcIl/JDN6uXxxMjp+StExW5lp1xnvuOVXd54f2ij09lq4WPhx43mdPCqslRiGFu
sVe+64t9w0ab0DnPRhTAI/T1Rmt2dUUchIMUBOWp/aPMGu3cu+zHFXjPn67Ko/VkzfFpok/1U37h
0sVDGzCsjKfXKNLEG6dPsTW06MvMB3VCCFOvq9iY3n3bI9gdqinEHO7OLuMCnLHeNQI48qawC03V
hAxZWZfJR5D671mY5dBWMeNp+rtvEksFQXdGTA/kyWgwYllqwgXUgl4lgQ19TU3crgagsJqiYpfN
sfEDByoHcw7VNhVCzLnqlmec7wI03R8CHcl6dEv8RgMAyMSNt4/HZ/o8uyCAtpTjH/swarnJGdi8
evW7jtvq7Kfd/76RElJCmjjoOTIyGB/fNSb9f55CuloRlpbJMJ5iiVKZH378mq6ubrbE4iBRR/bS
9mh55P7dihws2V6twpzz5bmsxh2OZKTiUZXsJq+cntRyE9H/Q0mfbwfXmVGxS+cpUPhGPFc8uQ7z
fDJuDkqvngN/cRfNQ7+q5VhvCqK+V0ylsQvmk+DdtIffsXhP2z76zMrxNqji1kOQfpoJL3oyCxFt
ynfhdvVpqiMdyr6BjNTXmycaIfSLHRQb2YjRACyXd33cUMR0O1/DseT3E2/wcvPfd2tUzfqcKWzk
//MD/77qkyFMIhax/74BwG24BkXoAcp6ZhlInmdZPDuap879co9uR3eXhaBtz73HszKdXVsii6Ll
MrzbObKlYuhfnGis6dhgrnANaF1BDxBUE00eZjgYQ5SJ7SEJ+u1DQPS4ofUl8IWOJKU3nn5grr1W
3hbcr7yB6Pzht3V2cVJOT1429CgsYCTMgXPmf11uRsOUO7fg/Op3i8yfLoQ2DPC0hiXn3UbC3XbA
gjO0QxAd23DwmPzMgc/HW2UOQ/VKbVU3lyupUDYVacYIOxjeZt1cNIwA0LwwUbk8mwWXLmJS7zJk
91H7prDUd6g0inWQq69CWr86+g1bDXYxtEQT9lNQuacAyYmT8RmQE/UokW5BlftHJbBCtoiX/FFi
CIaOcIkBnxdx4R/tnKus0aunjIMZKkwO7AxUj2jXn6QGUqJ2R66QblyGYT0WbJuNLjdb6JBL6qAt
+TiUim6GT/28giyQHnH1flgJ2BYK+p1PHCVmNvqqjfxmyp/v7fSW5wO2DUr0Tet7dZjw5q59XZCO
RFPuHAfvsXL1fcJ5wl1KEvonnyQ1xhAsiLQnC8PkQ+NsTCsynoeEcUXf5n9SEQ+vPiOjzE06zPwY
5vRJmmcbb9ipwhJlJv60r6ev1ssOkR50x2x4aS2rPrkmFjBpeByfi3zdZ2Lr6yViKeHvBkHYVN34
tNaCjDj0rHzxqIk3vOFqT/2mDOdtAYxRGQ+lWvt1/XdMBKP82WCI0sp3nVI3JfQcJbburOUwkszW
AObLrMo+gvlak8LnnyD+0dyowEao0S5ORozCoCdxlQ1omT4gYjl67PtqbI+ecPzd1LNqxiqRu6qj
SzaUzywO7S6u2d01o3d+1LY49HH7BYSmXhUNXK6I0y/zJI3Dmpn/lpY7U9hjg3cVwrY8e8nhqx5N
laIAY4VEWIcJbZpwNIg53kYZCwX02mI1eMEW4gTPGhGjlizoNbOJnbIJFK0LpoZ+up8KZFiSzPjJ
dYc9aXwdx6jxJ9qNnFm4pW8bQ+E/zKc9fa9mBb0MYXQ71SHHQWrvcEQH5WU7MgecS63bgCuwgGR0
NCb0jlvidBDr6MK7kSsKHcUzso0O93PjcYBbow9yriLBH9NDydngnOvutkU4U4WdfesAxsIly5+J
08W+ToppFNq8lQTpt41UdZw5mevQ6zbNsqNlHt24qiLFWfb9BkViu+ZvafeWKs6UeMV6GHRtS+zT
dkyhegnOJnSJcgsmViLYkRyzqtClRk8E4TogG9ofcz/hpDJnm5cVxewkaX16l9Kt9LuY8q+uUPW6
F+hDKuSqXGu7fCxI/CzwnFEJ7RNSuy6u68YbmmOQUwMWDS+nNnM8RhsabjStcQh1zAO1q3rONRb6
QS2DG0IjC/2gLPy11snpKpiIZ96ssSCQzEL5tZ9VhFA2Eagd6YLfoWtX686U9a5PfOr3yXhpXCbL
lBcR7cdsyS9GhJ9DzR5tCyyQrl0cNx/PwUApkCrcxygv7xpZhCh8jXLVG6w8SH1gBzFxRrvxNNbi
t90GH7WcoTr+KA3E8Q4OkJULI8IOXpMG91+eB/4lq+R7XUGH8ZK0vMRe/KlS86ct8npnYpy4zCyu
BjXSs6cWr5JAsVZ18HxlUQQnuiXlIdOLc+sIMF96vGNnXAnOwB+kh/3CbfSDEja92MtNzVkbOrm/
Nhx6aZYJ0mWmadE1k4MpCkMTvJytWSbyQI5huXHyI2wYBvtVjD1D8RuJ9dmT5EMgkh6XNxvygC6J
5AxiD3CyskJ78v44rf6dwZ5ktpeunSB/15y2vvsKtkeSEGI3v48+iiNpwkGig/8cxHssmM2RkySV
vQ9W30N8vRctbTBRazXq1vnONPa3ASOIppB+TidwD5OO96SZ43sykZTWu4K/vBf0IyKhHZLya/TO
MjHaa+wK/MUwhQL1MRgtElMylGLglEFXZUSWIsfu6gz7w7tnThJZdbwoyhBT1bHA6Rghlw0sc5vM
pbEnJe2XM0/usZn2lVGPVIvLOJ+Wru2QBJYtJKG6fc39HJk8ilCBLEzpp3lANNMv+hISMtYtHBfe
T7wKukbPAQD4VYcps9fzOmxdZn4xc69VZwtiQ1VzIVh9pHSR1loG2IKrpFNYlmk9L8yLtODIHnUM
KomKOOLoD46NxUFY13YjzdRrxPDb5oq/NniojOo8tpF5mBwEIVWcZKGmbPPkDr+T0mourS6MNdLT
PLTZzELsS+bKT7xLQlzWURIGuSdAOUEe325I77NDX6/eI7dD+jxNH70SdGQSfK8DIB4cUg26fTBv
Xp+jRCjSP+iZhq3N0ZsNIm+YxE/lRqc6pUmVjQueICFJTO4a2OUIH5O/0jQl+t+uxnGCKzjR4Onl
vlilU/q3jDN/28TjLyoDcVh63spYkl3cnvFUoT3VWKN2vcTxNAzBsI6BOoXCSJ+ko/+yMfghHmte
C+zhZ6WqHTqV36k+fsLL2Gk1Ql8wiWbY4WdHYX0oJk/tkmFoKLrpVhBxCl+jPoiCnqiB+nxTJYaz
EzMRjJpZkVFQoetrRv5PAZpVxo7ap6Yl1l5LXee90b2XxsnwstQa4AxA1wdbd+fdsMy2JcqmbRn7
0c2wPOzNgqwsORnTXsj5DfT/3UAaPMS23IwqZ52XcmFQkprdoOqgA824n6ZuKBtSJ4csTBMQ5hiY
nlopXlyl1GFPhQ2wQZGuURigwjzeb3aEHdCofIO0QdeH322B/D+mi03x9LoeRGyfvELA7DM2cO+8
q6P5f/xytleNBKbYtkpb57r/FrVoANJGIwsMTbOiyfI8VMRM1MlHPqnhOuKGpj03r3GVGCdOd/4W
PVroEs1Gk6d71TEDwVaZcC1Od6PMuq2nSrzb2CT98T2osjYsc4PxE+gQj/HPqjPnTxXH0yoS73OG
LM7NcygXNa/b4PyacChtCWDt1rYy8frnJkAfZW3mpH+eGdMxYHP79SSWgayyrJUTtH8zTEYrw22+
m5plQJfIi7tPy2JyjtxdbE2yPGjr8THMbHnW6mxYWW6DSC5NvIPVbYVhkdToJlemi19IEueN5CRo
5X1yjjL/YI4kdnWlj5VL4yD4uLFjr7gHsf7dmIB4u46GbdO8wUP/hrWhre06G7e+MHcmcYisH3TE
e1NDVVqn+8hhWbbKlGFGNmBncN5SJfjPcABDXVxv5/g7dWV/GS2NQ6jOX+jkvKdIWncFWl2zHLRT
wUQF6hGR4jOLd/HHVtGubgyOUUn1aQ/mJ6eQdJNhUGc0VqnTUDOb6dMPR83DraPCIGEh3tqaLU5B
n56JUjQQx3GiGmJFnnt9VRMo/7xzhldanEyK42nrORNAb4gYb3rhoDsW/V8z6/OwtC9V1w4XTUNt
T71A8KmGp29OL5jW5xAVVYZFgdxqpCKhUZQ+ahTnd8b2QH8Mho/Pa2e1tH2M0d3PZgONJqtgiMlD
HIBiRAo6hXpMlLDWIv/UanyHVccrElOS47INI4GJJ2iN5y5IzA0D+b1q44jIPJgLVqZdIo/tHQga
c6wluir9Igp3ZiDPIdFzaAAD1cQmJSgTWOJXnt++sBfAUQTQzcC8fjEim6D2jJDuvGauzyVfU0uh
UaUU1Zmo+kDmKrA2ojYwe4rIYHY47CkYGR6U9GPJBkCGwKFWqMlc627w3piD3NbaXED4sg5Jj7EC
4Q9A3OQrSsn4dWW7pHsqzGpyks/KDAjInoZdUJK0gTK1v7RBiWYcaJhHQsTxccNY85drFs5OZXxS
F/oEy7f+ktdIw5OZxSoHE1drfos5FSw8U/Ic1wH9/XwszXXnwN7D7IFvdsH/kcNKLq7X+DvHwqvX
e8/xEOsvDzDav0C93GFya8fVluBhZ+cqA/3dRNfbTvI/LkF4Oy9Qhzpm4lssquZa2caR7JPnqbBg
1i+0fxOkezi0ytraqMpzy10PJKmBGnXTS1lh/ZkGA3IESu8+UFnoZqN28wp2yLyxire4/T2SBPcS
Q4HHrQOZDbgiXCaLszu2AXdVlZYbpnrgP8UFjZBh+ScN6tyd9JD1mUrcTHjZxZDs7IVy7FYMaUYn
KW9dAcwV6MiNHaykrVgld1KBfkHru5HU6BwVtfkiOnsQLj2p16GFeeXmRvW37IKBzVe8tHFRcS0I
8fJ4lpPM4xZ9UXSqMP12gUY5meeAj8eGc5eW3R7Yt8nXrg9KoWuZR4N5BLJNrbs8XvRHtGBgCgR8
CzgxaGsNwlIw3quEZvUSHub3pKgGKRyXqImeWGMVs554UxUWCiZPO3V5nkIuYODTNsx03aa9ShG7
F5rPS84mTrIlsPaRVUirZm1rMCJaJ6rXrdm0a9BqqE96BOHLCdTFnerwv1uzclIeQ7a+dEDqlWjt
k9akt1g581FQefYNKaaalWUXqlUyz7BKZDa5CITBesWmHTV9rxrPPLhGhNckFfD12NDOlu2c7U5j
HAV3elWn0ZtRN/N5Rq20IwD6vSP54Zg6Lu2/3Carp5HjP0alCshzxl5IJ45d9/z4Kkpwf3RuUz6N
0tvEpje88vTHhygC1Y5rjlPc46ZnoajqbNUuOHVT+M95Bc4+oPuwmgeKWZLEMz7AiWAq6TVhpCGQ
lZpYGZxZngzMRgxqXP0FMwh2MyMpw6ak+CzpxJ9maRw9HdXpjOv0MHcB0CdsUz6rKZad5zaw9Dd7
ng4jrki55F2kGn9azIRgwoqwehDZIRVOW12iAilNdM8S4S4C7GSC+FtlwU3LeoiO+QLY8iZjO9pY
69sgLjGysqukY5nfYh0pdZz9/sfzNK1/UZuPvM00DwyksJM86GiISFHHRmLbWRjHvsb2zrHbH9IP
HNk3zdKQrXENXpZ7Y5/FCKKZ7U7ZBGAUOWM7ds6LmPzXAO70VXBOxMXpnBrMQwyZm7DvaZVgjh0p
ECfUTxrmDruEEqMD1b+j4g/5JCDfKDWfXio/7lhZ+tWkJNg3ztaIUMqUWub9e8eTNAkohPxNp7NP
BFleXeMm0r/GuGAJQai3nlUCTsIO/jY1vmCO5NFJIwIgnQwmpIVA5Nka8B6nJB62MzEOdGTqMgSk
5u99zCJvnHhok47E4a2qxqrQt2bTTtOreZc26rUX+nHKK/5uC+XmqMj6yZjdXigGun2qtwcp+veG
ies3KLV1FKzymVz5KIkJsVS5f0FENW1MfeQcDM7/6V8g8SDpvfrVRGwZN7o1kSpJ6ix5G7CNCj29
cmblcD3Fz+wk0Fuj2WLDDIrDv79fi4s33X5uGY1wtkSgFcTp3oH/GiYSkywaAd5FITmXJVmxH8nR
JbfQuKO3LrawFbpNpSaWkU5DUdfJvVvN0ZMC1lTiQXbmwPhk3WAoMFvTbvad715a2g+a+kCAltcL
KnNB05jPsGm+BGntPeWDs0+K+GCS7rvCTNYi78bPHiT2xkoLhEbM7K/M9e/LDn6QMWgsUululmZi
Po80h+Nr890GNu5yPsb3x8vt1YPYPy53vMIMHZdWjsNO3jAf2kQmY2ekER79/hIvHerRxvd/zMFL
NPVJaChfkKAGFMnKUB2u6HiRryk0b/dvb4sQsNRrXNl3quuEFB5k58K0vU1OuP02d3DSNAy2qK3d
dq/x7T2yY8AlsKzWfYOqOZ+dXVDgi1wZWvYHyzP5IgHtCErxGTlt5xf0Enox70pUxa8lkOPDtASZ
g8gF16Xr4YC5CU1+edcXLm1ldIQzL+Gy/yL4Hos0NizrqPxmS+qFeSU/ggSeDh/b6JnO2modgh3a
aG91Ugu1VAzhjC36Fgjjm38d2iqvg06TB+BCNMZuOE+18QrYgW5yZw1PeV0fY2W8uzRMn7QeUUht
qM9RJaTX0FmQ3vs/SLK9nK3mtAouSpJbiSE3wAOMPMGks7MFbuzdO4mIPdNKNJUag8nA1X5AWG9C
5dp7NpmvHHH1+zzRx8a6QZIzQiowrMvq3ZkIOMlF+FEzKZELK33GzcpInaMz7udulVhOzUmuTetz
ns3Tb1/TVv1kZsiTv2IwaLeqR+PXj7F3jsSIurpfOGGROOce4Ya2FaPIhAcF5xbaFRrH1ucfyn6Y
tc/gqx8nfZviHtnXCcNmctBCqxfj02PtxBfElCHLQAtaGkaemXEswIV7tWzJZprJsEqdTT4E068x
BQiVVM7232fN7HFdl7b9i0gkD9OhBe2mlPhQJDPQ2ZkwiGmB2o+V+atPVbaBeUHoQtkf8dRxyIhx
cumzZR8TC/1HQzzXytLoLGVp+ocX2nrXbYPyrIXgDFGnoedz0Eyn3+t6hZk+t8Hak4SdYE6szMh8
qqoYz4DZ1U/DvtIJOdYYS2xIBUFp0Nsra5b0GCynwoioa/tooFKulYa0ZdmlGweolRBcF6OtD6Gy
wIN4Q7dGxDBeXb89iWFXjKa8kXGQrds09UFXc1Iq8cs8Xq3HUkhDVP8qbDMLg2VliIwSC4Lr9Ecy
Lb5tLys3zcKloK8yoG+dzd+xBaxVhQ92MW87nzozSFDzjslV+ibksQH/7ONly3GVbTxrb09jc/N1
qu8+tjZVJoy991ipOpKuWybW29bEm+MvTNmh8eAgOzH5AX6w17uKnKn+a5Ik2RA09/H4Vw3TCXa2
UdCEpyP3hui3v5ituSkirtrGMLoDmebkO0/+71jar1bv98/uwGWQRgkzXsTOnMZHccObukAzuqs5
TAezqdydPTr51yQQOaZVjj9VNcYm7ovmPlUIjlK9d679EH1oMDW/RrjEaBl0tTP4MKxUN5ZbgPfA
ZZaLZ6RkwhiAlzRr43VSq+I5b5a4PFRalSO6JzEwATRK99k3JqCaS2eYpKuw8av43KPvvUIj/9L0
oD80AMpocg/6V99ANiEXhijIeTznduDQQePobQ1s2orDYmh6izUn8cf746VhRIkCi8ipbpnEEzvU
73OMrKc45yiUxba2L82sxs7AgSugFDhpTn1JWuipoxC3Cvw1EDD+WOJEFlvDBTND2MN1XDuZ1R5K
A+Rpl8GxL7zIus64e/FdQMssPH5FXqJwscmsPMQmpIyhKnDHLst9a3ifgCK9F+mwKJhVsswrQbC7
wmBhgRZzbOvExSDR2qjwmoBxNuzeKahsICtIx4hGcDnruvPK99v0LEvceqZRvjmTGD8fKwDDq+Y0
4vjd9C1XxmQ3Q6gPCKClyfIvstEPC4w4ePzc4tqUycCRmrWrUB3ycYtcVUBKrMkmij2Cq8cBbYWL
SAGDeoH7uKrKcyrTGcbGhJI1VvdmMfFVuNNCw2/4FYEGtUm11cbP8SMldTdesr+SxdTN/w9j57Ek
OZJl2V8pyT2qQRRspLMWxqm7OScbiLMABxRMQb5+DixqpidzRHpmExIeTsLcAKjqe+/ec9/ceuxu
/Lhwl0Vq5ztw+xik2VYXPtbhe2FXZx9BgDWUxo1A/7Us8PVseInGjr71Yqz6deRS1l7f8ToSJdZ+
vO/XYHu0GM5mKnROpVPvnOltYtjT0Rx69GfWsq7lvqzHb7o24bI0VL2dhm/owGgZFWkDNoif2tP8
deCiu2I6X2GUKrDyhw27RUCcN+rOV7LU9O0wxApPJ1mnOowuhAbcUP39RGbnvY7pbFMqc7j8frcK
NUSIWnkirKrDKgMkAKGQEtwHKeDYo8viC0t8R+t/4EwA7USKYgdDITymnuAoNO+9OgvtquHovr7u
x/in+CE4K/Vdh5yVR4/a0kaW3X5EOk3aaD6O63aLybXREI5KB4vl0C2GkVuzzeyHuLLRXY02r91A
Rz2veQC/a/0mbgN1ris05T4sgGskwSQorScpAVsBFVmA+WHyQrEgzPKWDpm/qn1MpRpfsbaMPgIv
PVO69OAUSje6Ldt+J1rtDsxrwvRLwSeJEb/gGqKtCuBWarl4SIjQxXRUE4wT5d3yWnCqKLn1oq45
hU2FTA9B1v5apJaNhXg1jB/68fZ6rxcert2+l3B/kuGWLql7vJaoQKmRgjkE0xJfd8uTZqxoEtck
WADm712NDXF2il3D2pmGirXWYk7w8dLcln20agf30eIxuhcqts+YAe5r3ej2yjJO9GrlskNwd5gg
wKFf1JpjZ4fPVVispT1i8S46cfJM+610B+6I+QhlEVaEMds4Qmuojw3psw2Os1DQjQQxQuWjR/BO
1XAoGu9iA1NZimzUl9j5uFpKO4FejM+w/WgkIP5HL2djdjHxkMa1IW4QwytUoqm2J7xFjJ19irKq
Wv3uEDAEc8Gg3SSt8RyPOVBElTU3BfPdcx047WF442Ys2dJ87TaaBGYKa3o2Fdp1FBwgdp0OsVkV
tthIL2GNYd/DlRBm5kp5MBZQeAXHHoUqavJsvrKJRrHMb0yuw6Ute2+NbUYgxOrXI9gOu860S2YK
Lovn+Mt4sJuX69I+te3zQGArkZPG7YDQb5kbuErlRJ61bVv3soMz5QQceyZaOAc91L68Un+ZYj36
tD1GvkUHqAd1zSPagKpFfuPAwr7Vq+qJwmo4iVxV24BwB6h+tInGBIiLoat+bzZiMTa4sMccYufv
A65Wxm8az+hLUXnTIk4b50wPFHToKN8qPetvprojqa+JkM9bTy7xoOd2zKMLRkV3bWb0xrrJDS/V
MT9dt4/eg5Tze/FPnSnYWvNozmub7Hz9W9PhMlU4MndBpMRFq8uXTjfj1wYNqTv0t6lAvunjXKxL
gPm8aI3/11uN5WDT+YNf31Ptb/iKjc2Bcdbaxkf8hTt6Q+Wug7NzHCItOlL9EPCAykUZ+2Gq43tq
geSZgF/CS/VnN3d2Mdg3y3PaaWHSXQ1JglqOqTGcentE3jCEA/q19rHxDEgtffWAIYU5Al5TaBZh
/0wLBotz3e+TAODM9T4xQ2zs7bByqrQgTCEDBK4CsUjT8OtaSom4/oyLt+v/hHbJeCgES2LfPUTJ
ZPoscUNyRme9pblkrEjDY2KgMXAoQshgosiHM22z4XxtIDDZBcLBzbbIJcdhQ1W/KoNRXGi2yc0Y
y2vZQ+HhGRD43AHWI+vfg0K6tM5STW2MYVL3vxfmyFmaFs7i682lwSfNUOz3FQ5+9L1WuDdaTg+I
mvJHrNOCA25PNTr6k7nkSBKei+6J2doi7ANq28x4j1rQ5/Ygv535MUwRMW1JJrDYaUk0hIGxGCTh
qpywgHAptuyo2g82rry8sl+yMNCeR4+DRcTVRHuQ+rcuR1H4cWb4NSXPJjE831PLEqK3aXHvjSll
6RSlu+viqPde8DJaxbNTDtmdjBztDuDYXVP2zWtSMWbHAhZuDKwWr7E3ICTT9BicVE/diIhs3sPR
JZ8TQFjjtUCb/ygBnIxoNvbXMlA3yS/KCqs/a9EIysmvnj28INdtZkrgXQvR1RqBhsQQ/I778IT+
UgGMy5OgXftZjH5szMqN3TAUooBcX0Mvsra2D+XQPJjh1f+gG3i8MNwpWR3/6w+Zk1igM+g6ogS9
RZVi0qeI0hPJZcY2dQoW5xHgLBDRlRcwuLxujPVI3B2n8XqXE5i5zJnl/RDfBbBsrMGNNxOA/wh2
osdY/aSXImawHNXbxOeS4YPpD6Y+11cNqtrSj5no0+OifBLl0p0SVBF0pgknng90VtseVBRrkCjJ
eCs4Q6wnvWBsJTEnxLpMt4WgB1GWHP6Dua2a9HZJe6q7ZGT6bpXPT3NQ0S1MR7YX2lvlrV53vLwh
jN+LCTKZptAh0mRmvbHa+6Suz4TmTrfAugHzZvjGY1RSB6aZ4pF9J1j5FpLjzrfpq3BkuJY+ztTu
QjGBY9HHZudAM6EhglWkDJ1h1/RYPmSm2mM3edFqtnNiqh0gTxfkJaCL+6wJk1wqhzYp91r61GUH
/xpfhJUTaE/iQhGSArMN5NlQadNelr38vcNrBVLY1mlwiprGz/VmahwIcIni+bN1Vd8VKvnKKFFX
Fk04FgTrJQ0iuEa8teysq8TSo9cR2FRkja+sZ7vIrpNlmOr2gxVOjxkYggPtu/oBDWlwuN58uQPW
qpLZc2raJnR1tHqG5tvbOkFmhVK4M/VvJ812MCEwNA7nuVX4eyKBZxbOYxlG+6YWxipQnITjdGpv
iEG/86wy3RuhctnjvfAsPPA3gG59G2yaIueXrOhkALxhNYs8afKzCJD0QL45x30Z7q+XodYQfNuD
cWKCxlzaszgd1MTBUioviW4NtnqfB8trRJuMOaDRQniED+VucUBES6e1cXtRObrECe90fCEEU+b3
zcScKi71u9ApnG/dqW86C1RKSwNuxblzSaVmXjiGuvuy5JBLhjWZOan2KBnSL4oBcQXs1HMqvUtl
KVqMMS2way8VxmFUXEQzROuxUN9ArGaMZksMU4QjChlVj9yaaLY8U3d9SdUO/C9FZqabT0EWJBt+
SdJI5p/h6cveCtZNoKwnapDvNKeLjAR+ArdBYa7HGp1dvwtP13rud2ehei9JdLuvBVlBs41dy83j
telqcQCem59ub89en+IXjc0OFbrln8ee/IDrTXY9FV1XR00Q19ubaLeu/5a6FR2XzLmbKvdlmDv5
IgurvZdilwQBvKEYeGYY7fEmWu4NbTjwGDWU8OuHZuwRPZPr+sxEfEvhEb50FKW4KccD0r0jBtzi
4hAdczHY7K//3+SB5I0TUa2CQu8vjm7HSJMINABsri/KjhQeJxnj+7iQF8eMMBXmPlermVW5erPS
nbhdh6Mqt6gvCBrP81ek8riZRvb56xNtV/a5ssgO0yZyqjvnOwjyO8zXHZs+TWDpHKWrrBeSQO+x
AMO67V3FjAQcWJK26NiTotrbY/KZtiVp3/BkbtoAjRO7xx7fKWhbne4H8YKr0G5/6XTk7j3choTD
WwYJNXSirpfw+n/ZisiCgOriFLm6Ol3/Jhxcdb87ng56buwyzS3R1eizTNq/VWE8wlYJzqTYQscM
GDlcv8JGgpdmcDO8kMo/Jv8N0RVO0bidtppCjw60PL4JeXC3JACgmJoXNCdLPyZ0WNc4qYn4hapJ
ye5DIvzqoluaMz2oIc2i2V1fcs4AaNc7B13E0+b34xnOHPwa/qrMVbq8Lu8omuTJGsPq+Ds5Gwmm
OMXlT+1G3puOh3gjEcqbRMqAFko3fWImB5UPD3kzPAuOlNcypsjG6UZpKMvrTdhV1KD6YJ0iVU6U
Mfw9N5mXpi8ZWOYzoqDP3kJz+vuYIn0Jb9OP+0uh87w4bfGamkjZnZi6UUtgE16Pr5h6fY4Ertq0
2YOlEU5RzRiv6xNXUA7ji6dNP9Z3ioHAcRTjV4xp+4KNyb3k2RTvG2HAPU6HD6lnZ1ArzBUM4jS4
VQ06nPxh4yS/KbuButdfmMoxnyZPv/ze7YVnnixYMopi96YpRH3ncKcsTY8ojWvTXGRox3s2yjj3
jh2HHDo3sD0Ib3Vu//soz2vi/V+CPA1Dx3ZqerSgTdO13b8FeZqZY41jWK/NPlx5IV7yIsIxMEeY
XdvXtKdcZLrfoiaghMhDTmiqhGgPp6TEOnNohP3GKgs73mq1NZCS5//HC/R4AX9/gfAAGbYJ37KF
+bfMWw37MRHHEVdv9MelXvXBPgLsQBWkIa/q6JUOlv2I+6s6gA5Pb2Pa5SF8RO2xauHDBKN8hxb1
PjYd0bEiPCOR9X7H2f7H1/A/wh8gP9kYlkXzr//k469SAjcBMPi3D//1iLm+zP9z/p7//TV//Y5/
neMvYn3KX+1/+1Xbn/LmI/9p/v5Ff/nJ/O//fnWrj/bjLx+sixbG5133U4/3P02XtddXwe8xf+X/
7yf/8XP9KY+j/Pnzj6+yo2Lip4VxWfzx70/tv//8wzSJg/6P//Pn//uT8y/w5x8PAD0+/q+v//lo
2j//MPR/Ct8Qjs9Oz9PuCuePf/Q/82fsf/q2K2yfyGlWd2zdfKYo6zb68w/h/tPTbcvyibAzLQpi
YoObsrt+yv4nzQPH9zzbJNNdd8w//tfr+sv1+6/r+Y+iyy+wQtqGX0QYf0+HNhzGwjovwxUGkWLO
32LL0XmGlRGbaAxZ2uyQs5zX0suzJ/6Wdd3NpH22lJkYVAPjkHm4SnPBGW0K4B0qmkbiMQxLsHSB
CQ+sIJsOYYS58J3+7Jr3SZsh94UDXtsGjD4wDwtUX99eMjxPbkrjPH4YlUOpVH5FIE/WhbKwObfm
a0Ni5L6WJAcmzMS1YURDL2HhZbgoVhThCEw8/I5m7bBRezZtobzb2YJUlY4QBcP20pWdCXdr1CS5
1PmwVCXiybxgnhcP5rAxNbPi5NovJaJeSfbIbjJg83vVuKvYWo9NlW+7LD5X4Ww20VJ8mCAcWQkY
XPYaRkPDzJ8K1ahD1STeohjBM0kX32OlcINFBCscTTNtl0xjSB8I80/T8aGABsOWk3WxGiZxPwTm
j6yCbI1x116P4pGAQHNpYR1nQ4QVPDiISrPkR+FVyVMWyVi8wdSFh2EgDySY1Wy9g3IcumEGQdhS
kXcgYFm6bQ+ujIirA5jIz66SBvq9nlAEdoc6GPesfRrQxfq2zYHhTpnpL2nMbKqueR6S6i0KrZHC
A7R+BbcLxwXcXkI9Whkf9Egn2dwMboY0qbGT9wW5gBP1KgAkWJTAh11YZrB9lXUcp/ghrEzy71L/
rLuwkL2YjC3C0FZoLkkr0NjKQAw4a9/rn7rai5dCMqXQAT8w3IWv1KfNPQ/WEtbGoi/Jrkvh9XZO
eQzzfKTidjwEl5+iJgwtNRg449wDXko8dUJieG4htiZD29CjVRaCBYvQDDB1i54CoyJZMu+54LFB
OGf7WDexuQZsvLGRIKzD18q2cShbzX7elTZejbmV5ueD1wzvXo5B20fjvOaYe0CrBgd01MMlXunm
MksJ2swgrmLGVpWxvVWDYJbu4uRucv8oia5kTDPeULrsKhHECwmNbpMOZgJVwYu2Vk+XX/UvpKwY
Cz2wo3UL0Xdpe2N18BvzwbAkshipI+R3NkYiqNMc9F9hT3SMwNgZZykQ0LTHcV1opFTU6iUeyZKI
ETstIhGih391xfAwCds6tqX/lObZcGeH7hdEEqBWUbcdhQklI4eG0TJOohECvWYqYMl1hPDCsb/T
tei90u5MpoXrttHpFebBKdb7B21Um2aW+6H36pdZ7dz0xYirriVknrcOtt6rDnBwCXAB0IPrQfjs
tHFJc8zb9bSk+hjEl3GM82ZWAiIAbLuyOJuu2Bl5Cm/fEghP7XKNemEbFHK8ywss6ZHA52mTahfV
99qshmnoyePCNmDsBRa7KFoszXOQa09vmO4Q6srqTU0OWcGNojkNhjhpfoa8Lcj95eyFTUBuDFR5
q5ZB0rrWuJT1eDI0UVy40zh9NQTANEWJkxmKxcjIbRqQV5K8W9jWKnA6E7r41rI88o0LQlgM61tK
goZhtxGf1wAPm1D0Er7DGtKiBFsMuseiGNY2ui4NOW3T7Qc3+LScbOUr0VINOk9Ym29yWxt3rTHd
2DRXl6JFSqwTkMCQ0aY3Qr7JUKFFlh3jb4+hm2v2wdpmyQqnNt61SPtpQ6zRigJ1kzDcptjCGGx0
L7gdPyO+ZR8FMyPyFsF0xWPve1vHzm+ZYPmryGjf6QiUjMEMC/UrHiCf9A/bC6ByctnG+t7GlcrU
0GLSOhQLsBI7lDzPVXrIh6wntY3w6QSF8tofB8hswwgwGXzK4CT22sjx91jz2tDPPMPWJH24s75d
MgRZ/9CJIDV1gz46cIdFi6xYm2VpM9YiLtodyhfwgHdM9Pol0z8I08MhzsMNbSR+Yd+vt7FnXOKY
EUdUjkybsWcQ2WhjkEYcUBvRNvJ/JHrf7WDY1cJ0pw9fx3OUYYPymDutAcpiyVUDWZk7WlxIc5go
kizpHQrXjW+Vo11czkLI3iAVTm13cPqYyGozJiIiSxGCwkCItFZtbbbHIJNHm3/wuRnWI823RTLH
7LnOxPSECeU8ESyJL80sUmeRtweHTDu2pPdsx2IgiyhLNMaYylwFLof8KABCVsSku2kuOZQOpDS7
rtd2RlSzltf2VseNvsxB+UchWag0k+GGVI7/5lRfI6SaMVTnnACf+6Do32vNtZfSgpkY11aLcBPV
ReGTATf5C5/PrbykOYgpKLbBuPVM1yDdOkTxKMl4TJr21bOH2fpBYRqw/6Klv4ef8z0/7yaby061
RCtZQbRFB4giRJ8TdMVj7jWENmEvcbUU3dXoi02iEF+Rsb6PRUwyc2OQFVtaz2VAxCYtKrkJDXQJ
zlRkqwb3eVKu2tE6qxyEYFaBuupyMWKuGLHiGzzNJWMUkzQsM5ENHqhYvVo14DJIEqn7goFeXw4J
8dm1JCqgtryb0cAGOMy/WENfjWFKsdcmGPYZaVBT3W8KgfIq6vWfNAPKmTpE1Hk9dp9sDe8Zibbn
mVs9DlfBZCD6NvvnqPTMw2jSXaUx+gNFod/15HMGsf0rqds72x13io+BeQBF5S+l3aJaFu60bAfs
EIbtJEufTWoJh0qu+NLPJBGg8CZth3SPvGsvPOrZzH20AP+EA1QWclBXOF2hXLbYIrSiexwJgUKs
rFUbmq1L4XK/dsOhlXlwNjmReQbOvbQPHZqDOV4NYlFZayiADBu8sMawM54exhCkK28XtfMaenDN
rBtHb2aRnNSbXLyA9CEEaMbWjDgTQRpdJMTFsfYwc2s2hJS6mXbIvb5eUx4+Ncrtlm0fH6LG7ChX
S4KAeodWWdJH2zwzLpN91rVk3tgrDEqGQuhMolruEaiBisHw6fl6kHVnthXmyYAlSpAFObq7boqY
Qc8bZN7665iVKcn7Y+XHH3S10VXNUUYunMEc3YcXAD+Z2Iezeo6ndz9swMGLXqb5vP/fxIM+gJSH
sWMOw84b5Q6VX7WfM5NsM14qwm9MUzZHBp/1Kg+B7aIaXCbFwGRCK08V5jHlQKSTDpm808BPVqz3
rmCn9/KW8Cx9DmMPiYgdSJ+YLjyLLLFEni84WhGXhQ4PZhpGgUYuRxPRJh6IHKg5+TduG9/Xmf6o
lPbZYT3dtxMOxjHPAhJ95ixl1VzkhPEXuQJvPiYFGJT3mAO8DX5RE6s4aFIVZXec8WboFVa9mrHn
GKVnPz1F2Ab3MZ3phWX131E8XTLX+B5dpPvj4NHaIh5RLyA5y/4ByiNsyJI6NMxehJyKl1hTDyRg
W8y756c0i7SDrkaw147G9Wy/DBvYiguQ3rffyDvBO5lYs1X8Bk+Kt2w8QKJEfiv0btYi9Cfj5GCW
GXkaFqCJ6hVSZ7l1nUNZ9rgBwyd75pb1Dt9lOSpcx4W1k1lsLGq2ShGgdMJxZJhYuSh91qM+4U4d
KnQYEaIfwmqtZS/4N4X1MHXG9OiJvOPcZu/1mXdpSa7omDDZFfaWw2gOKoD4OOjQH0j4JCnFenH0
DVynpUH4nbT9ciGpqk8ixuAV5r2zcwD1TugeVraPGXNiZb2vGCiT3dIdMQ6jLVGevka1Gp6tfoIe
DuhCu2ntHOkLDl0xGhyZym47IIaLDOC9GUPuQaKbVqQiB9Y07tLE+tI5KCq3ePUc7YcMy62d15Kl
qPxgFlYd6qa4nXH8R5rPpyoqPl18LNtE9y912OS7aag+MMwzBxN2ux268bG1CZMtO/JamQq2MOYO
VaztsIgeaKAx3KxQHHEquTN8/X1KFRFGEn1BwMgokMmNzAyGa+VKuBFD4tCg8mKKeCAnAt0aLFF/
mKUOXUj2FPpeV3zP5WKH2x7RizcW/Z0A8kyR1FHRGIG2I1yR8CbEDnRbv6tCy24cgzNQYF6MdnKP
CQ2yFZ6NdgUHmyORabzlsy3ajUqdfqpG2ALDocqAruF1/LLELuNvP4X0Ud0QOfCIN4LvTzdeViHi
6dNLXeq70odjg3yF4SfjwZXMpqea2yhUukPhqz9HjKhp3oaLuGdz6iiaF5aXAwd1l6bvKsAihKmO
VbWrsuAdcj+QeQbBha0+abw4G03W1DhEPkUdtPvUMjkRQHNAYcVtj5Ix7nprayAzocG6hiuoll2R
/IoYJXsJmqf0pOaElmzAwdIqImNMHKXJjP2NQsq6mCTMaByb7Tyz6jjJHcbXMMlR8cZAazJ3YMjc
H9wJ1gHLHs10RMA+g3pNUjczbA1dktQMvFCMnXLHzfeBBd2Q7u2y4123uw4egknvLi+c+hSN7nPJ
nXy1EoGFQmKb9ugube4LcwreKhFWp7ZDqaRYKLoKe/cEBMpo5S2uzAjkEnoMEzGYHr3EOXhdKveN
rBkJlmTX6R5ZphSTWWRsbQ98eZYlB8frZxaf98XQUmMnyZBiFtwJMvvWQkWAjl2R+VaDPq+50WtS
VzxhHNm5n0KXE4JiR1V1IxdDQ/hVPyuOU94cDO0EvbV2tYLWSX5syTJZaQRn63X61dRRsinhVNo/
iEmXCdpCfAlwC2C5jcPWthGOWBrRyZyAcCdmybGrxW1Z2RijYv21zrtHwNc4ciMI1H7n/NI8lhI/
cypsmdGrFtjLuij1DUnlhz4LUd2xSwOsBfgzO/mHJa5Zm6PKys9gF8peh++FJc7KsFGV7nvKxMf/
KQDO1U2/d5qOFS+m0pDtlKyLcvpOmqzcZ54l4FoTG9oJ26PoV/tOf/KV9d14JCuwsJsTiuZaT38B
QABaZ7E9R12+xNKIkq9HzFz3J09iI0QChRUW8JY2bIIRPUff+o+83TSjHRB1hlc1QB6yszDjYV0G
OD3CwXJXxoS2xx12pQzv+4HJqg1/qBKHQmnfozDeUJQ+dnhlCboA6t3T71k0TPDoVW5k3n6Nev7h
gwfG9FYgauHJlu+ZLS6lkcRbD9eKbV5Kqa1kpG1M4s4AMvGCNJ3mlP+LSprQyDYkISCIfcQk+Vp0
8oHn8leLf3Shx0qtNHQNJEZP5HfNyPCYFqbufPXYHBCtkQvOFVajdeNSZsBBqzZaPZ9N2awteyKn
dAp+GcH41eTJe0VIoVc6j8hAcMjF5h6b355zIpzMHt5dnXBa0kjvDkMMKNNNI/ldU4fdoOuy22jM
QJayBMcOgU+jFmU7s4/QPS5VNlD0FmQVezFm4Rh3J16vZ2i5EQ5P9e2EU7ZCmQMMsHm3GqtfZWZ1
GpCFrsbQBo/dpQv6hNo60U5V5zgn+mFEPft81nhSWvVeC+8StsXZ10iuTyw3WZqta64S+AxNwUOT
Oaa9ScVXVszqPKs7Cd25qFIvzyPAYzZts96g81CZuK3M72yUj4NmppuUQDinHcVpBJU3lQ2NltAn
CYZQlNwoloh+HxsIQtOhzqiKrFBb96HYjuMMF8sittM62fe9njE/qEEgVY9TljfISci+zElCyxz3
nW33J6sHGKKNAJdrh7eyNWFWRoa7BKBMMFIFqHYfgQUfqpSSW9NOHLv0VVwi2wmtbMOYZT+E5WrA
fexApsUh/9yJmiILzuosjlA5KjD6UVuNTBRLMsYubWUeMl8dcJbLA6PBbE3OytG1q/bQ9kJbFFO+
Lt32PRL1uHXjyWKGwPV3rZQS2Aw+pyi4dONWTLJ7qPMZij3MfEl79omnmbNLY8taKli5oHIxCiMM
0EwUB1EY/iIScweW6eCm8X2EiGI7MD7JPMoDUSMeZs9fRSlcdE/RUjL1Gl9GcAkMMlNdRdupsstf
Frv1NvmsMjJKafvB2F/pRIus0lmaa1alf0I3xZvk3+aTOkELfnNHkW5izWXNJRbQKR6Tqp0OPou9
C9ghTY5Mo9J1lAakZ+rW6zSQJt0PGcHQNcrPse9/tZr7PhXOfaR7NPi6h4J+64q+jhFPL3kQQYVH
ki+qfKO7Eg9W6937QbUVlt9f5t7QomYUsjK9YWvkujozXcU7DPoC4oxYAj4hXtSceGh43KTtGcsh
G/1VMYDAUViApa9lKysLH7OZ+EgLnniCXn+IPI+uJSf0wIuDVRCXCcVmDZEVuNyu1cRd3L9ElkTt
ITO05I5agnPPyiWkFgBZ3FdGQzZQm6JR1PEThgTrYiOMbozMSU5F5dIlTkCh0NYiIBsvSumVx27G
ZoJLJ5ue5IxFH4E2zCegscSR4d8AfwLxUTKrd7V8AX8EEa9umms1NwhN7F11H8abPEUl0sl1I4ET
SN0ONv6Apa7EUmsHzf0ko0fDj49mRdxtXOCcNmaPUSLjVZgykbYUGaUhEal+Um9x8XPUCeWzF1Rf
eeS8TEaPebDHEAK1E9VZvmOUAPWZ5r0ZCx52Jc4koca190r7h5FBdd8FBTphTOhVRdyu10Rvzmxz
NdV0HxvEdHbzYce75ayCR8+as4KNdzx4HAoKnNScHDCzTAOnZwTAeWS9ptUdFe65mKz00bVJSig5
7vQKyHbh/hoGzGJm6L12RvAwNq6FuBm19wRxrAxQldeERslBX2lArmWnbya/ORQGmB/HJJA4PyGX
4+opoJV5Y98ENEUlojaSfN1fKUwSvWJBc7yW1EsUgaiBN4RPBTgSoniX16DdvHekBh9yBPiqqpos
UvVWdf7G9PNkM/Qe27FRtVSHZHUWzk/Z2t1C1grK7Yx1jOMntAKcz7obynaicuDR0fEEg2BDb9cm
eLbT1BwmoyLSgP14IfCIbiydznbfI2rLyp6OLSuPMrwBzdJCZriAgB+boBOy+wZaHIIprIQlecN9
x1GlFwFrzcBrQ5zO5ZQPBtFkhoxe0bWhUhYE+pYHqyBEUnHD9t5RGxHYzAYV1HLfVe25D7pLvEdX
9GSn0z1KQx/qjZr9xIm5tGdqPw20TmRrlz0jyJIK9QZhl4FGloJVJOnW7d3nGEVAV4TsfUjyyOt5
T4Y6prfU34aVREpndM/zqJiddojZOHjkrdCpCa6go6RryNEpFqdbJZ+rTPbb3oye4XBye7tNeo8T
66kp6s/hlx65m1pm4Y4YG+lbCDLdmnvDQGCK4LPcjCyIhoGGB0tktEF2hGLQb3Gldy91a8UHjWIQ
ZlGyyZ1eexnj4RgOZKiIsBSbQgOXaTWiPxOBxhNtK+DJfb5zB/RTqULAaGB+ganbDa+57TDqij+I
4tr1IvuZGrAN3B3NrYJRPMXVO3SDFa2v/CQbYxMDjZBQ9LaVEbTn7Mag+lylVaPugrwHZoYs8JwR
HWOVvCVJGnjL1OodyIGUFCDeqp3KcFeqfjPa1bmZmCPn5U/qzzSPjPuq99GPzgFjVC6NtW59krjc
5OZqVdcqlA9FjTxoiNN1FlUBbXpilJoiR43/4eqDuJV9TAvoYyiDfuN4xid2CJYuUKUG4FLGRla3
TJHoLOt60ClJ0JWBQYDP3Au6NdKYZ0gG2Y0NES5I3g4BpfhypsRtdGhHBJ3QY0bL4mwciN40T6pz
p9qHLKLN53JwsMYIA21YP4OZ/0plIVbdrDGy4bEtKpDsiwoPNDW+vJEBay4RnuSzjw9ImOw9mBMS
6nvWoDiQAB/zOynUrSuLRwycBCcEgFmZOsiDxUD1VujFuJGmwRGsNZ8QhtXoV1djPhnkxeEeb9iD
i4hUQV8Gb0qjE6+poFiWKq/WoAUE6dyUW0/IBOHq6OI7np9gi4gtVr1i5Xtwmbsc1RVA6agL8i3h
To9mPjrLfJheLBfjc/UrteR9ZFc3GMQhV3KgWRqp+9nL72Ru/GmKZTlOyZQv7l3l0O8H00REc2We
zDK7l0P+o5wG4kfJ/KcLgPoJg2kQo08rJmoO4zxQPPkIAwDy7NS1S6bYJ6+le+KH6hkm5Lpyi7Pz
RgFi6rs68H46g64ChfJY3KvK/iLYgMN6sNH9Ye8749510l0bQUwqanR/+Tq24Eq2ZMlyOGhE/kFo
ySu3NHpS3ljieS37pkVZv45V+RF4hG/VpXdDVpLwtRXP+03XTp/GGK2kntyUhUE+d97/yiakz6Nz
GabighGGBdVn+bWKdO9poYG8n3KZ6UyTku2RKRnvUrvWLuQ8Ull63dbSbLYOjywuq5DTswtUU8mQ
ATL+hEgx9R6kPh5AcL0pWUEpVgkQG5prtCrPHS90q+fJngHifkRuityveQOalh0iSgwgC/5GcyIM
ncyGqOzjcoMBmMTdHro2XKAdlAGO8YA8hMu7pNMvO9a1VxxRJAla/jjeNUs6B6QncuU2OO4dzW0O
TuIgebYFWaVVpdH9eojC8sMzvGlTWdWslFpDg8EWP+rNBugj5ef/ZO88lmRV0i77QkUZ0oFpEDoi
tc4JlnkyD1o44I54p36KfrFe3L+F1aAHPe8aXCurukdkBLh/Yu+1GcsBeyv6g+kKHvxYXRrSXyhX
oXnkjnEA35FREOEjIRUvKM7dPN2hrX9wTWpjk1r8BBz5fhT6YwnAG4scHmqPK6BFPN04vBhkP+qF
lUrpWbRUTRY1o082Y+CCDfZGFvXJrTstuxnUxA4TPJs+z9H7zqT17KqGdBzXujbYw5iA+gpIV0/u
a0+1xfwAbSaZtAgEebzFY2PVxXaw8GckCUvvMB/OuTO8mCmyzoEb3TQgx/eoU7dxNx0r7RvIGOBf
kNeDVmtGUu7yp3M4YunharhQDDabCVLctjSdKB95wsFxkH9HovnGz+0XNTVsDqD2UcAm2xC10kYS
SJsFdnFNbM1+Aah4abJ0lePAxiYo4M0EFPUVSnDysvJIJ01yGypO/QnQdxNUTxn+xk0n6PHbzkp2
lgjibebhFCfLZOfU7EhZ2/tHHoqjUxpceUZ8ExtY3wwOEqpsbISVtV/FBf4CnweTBaFYSr5CGXpK
s+F5MXy19bz0O3uTFUg4hKeaYe3UI7Sk5y6Lb9dmObRGnm7wOX/gazstnFOxuboXo749I4sQP5bx
t2jMAGBFNvOS/+A1fGNfULADWj5VTwy97wiFF+yAdoqVTopCzmqAamrvwZ1I0lJIfdHckw42Trss
S+SnyCkHVYmEP9Tjz1z9Rb75K8rpxeJSX1wNZS7+aqkvloJVo5DwNbXK95Sb3QHYLZ4qPujeyoET
1sVrRaiUt1TV2emrXzB650Z5GOCUjaXJcBZ+Hn4a02leYlszvs6ZwmbyjbEMXa6TvHZm/Vp4/rNR
+BwhhSU28TSdfFIfqCFzIh6ZPG2QqiQnMze40LFTwymt7mp74Dvj+oot51sF/hlo0G/oLu6uGIjD
Q3x+tEM2hWwdAwWfxV3H/TOfG1Sjnem17oauZRsWXk4j5JrHxTNZtpIykDe4FAyGnQNK043UQBX8
RTx7hasiZ/HznYUQkOj4DDdosXPTib2IBMlfGz1NGxiymXU5KaIbtyaMx5T47AhEOFE2B0c+9E/t
8IoaucV2NmQt6rKEB7gVIQKEQm//jKz0z1jvCMmZ/xqh/G6Y2G66lcYHcsW6GUf0sZn6rRr7U8bU
lvU6cyVej+XgRkJGWOcv36qOHxgU3RhkWhzmtmdWx+K/jRmq2WhSF8gdVpkdfTNhQRfGJMQX/Yan
qjrEIv8Zq3baVn72B6oR7jqrhuLn5pt0hWD/8w/qrvLa65Vw4BHq08QVo124v5d8SH/tlP3N0rU5
jRKp7EOmPm0Pl4adO9cMN6adWb/hSpc2Y7IlIJbnW1ez8jNGq7gWA1tZtNUmNt96QPnOumYp7FP8
mVEsX2VVszKPv6hmNjMppJek8b5MWPq+jJ/SxkUG2U1UJsltCy4JmgI21OI1H2zOj1l9SLFGATNf
IulR+RXA1GB8wsSfPyAV3tL93A+5tTyObXMbV8RGuKU09qUTPLrYgc4Dpt5NOXMaO37yHQgP7tRI
cquiXtouEtqahKe0nRRLTAVUFpFtcglHflHBCKAhlfzeTphOay9DjuU2yy4LkDzg77vYRvGGqig/
T9iBd63AR8ESjb30AnE3d33mRERZb82OgHT67qP2ygeS2hl2CudnVIKJKckJ+2HM9+yoGbBPN7DN
iG6YOOgkXpsMmWQHlo9kGdohMb9ZXEWbeCmSI+GBduZMe2khs+9C7221xOx713yCgMkGnhrrJCGY
D57e5149k9NjAH8gWHVjWB2O0yw5fpV1nt911ZsxPTTMi3VsduBP55/YZI5E4gDAAGoXJas/+Wzc
4t25MbtU7bSVljsWM/e6zhC7+6QiLexc1cx4Bzoo0erZHS95+dkVCJmDJt63pfkgcQORImjusI7r
U6OZxfCM8kabo3uMVfKVZx3QLftRAv3ZeOBDGEwDvl1alxRCbO3Ei+k3b13lowxn65dYVMETalvZ
IuGW97SnfzH9Ql/OXNIPy5QRVWXYnA/pG4Jvez/Wy6WaFFkHq2vGRqwFBnQARXzl+3vVEnCkQmQH
YmD6rhyaxtEvP9HA4dpcmheAZHiVu4dCquygXJM4Ipj9aphNGsv5awmG8prHq5XCBK9HnpY01Dmz
c6jZPQPjNUiT2cYsj74eP1mpFGCbSWmsw+XG5k417QmuRsvKNI0VBNKhOuata++zwXxVZIBO3QBB
ELPNjoDBPORnw/9JvAGYULdyT7g20pu+WT7cNXNExf541iPs/abGOqP1s7tOkLP6aiAcgQoC6W/C
nJoUEggcf3rSNxx0HduymDGDz3watGVjpdknTRoDXu8TfGWMMkOovTFv8O+h58Fd2of0noP2/nq2
dWOUAyqjrrwCtaNH88yLzm4x17fUINCZQllupTU89KHm+y3no4oHtFvrGv1fa8rugpQcfaRElkPs
wU/NstNR4xPrXXRO4i0tAthpkBz5uRoifPbSd57zsL4uCdGGpuZhn9YFatF9GBK5xb+Un5ONIZgH
JQIVx0Q0qKaf5THPIkX5l48rNclMPhQjHG9kqSSM7Ls386cqKO8RQM+bMOC7dLLq7JcJQh06RMVW
fZMHPl1PmjAQnh5ssxzORf1hwlKN/pG//k8l7n/oTP+3Bvj/64RXsS+i7f+7TvjIRKP77//tP6TC
//yS/5IK2/a/g1CwRLNN6FGB6yNR/y+psCX+bVlWsP7Hc/nuXP6f/yUVDv7tBR4MedP2TfDs69/g
/0iFfdchWs0JkHqbph/8v0iFCSNAkPwfCnV7FaaLMDRNJMme464K9j9fWFASpMXWv8iARnxSY40v
dTFRBDot2hPv3RX2TdXKu5rh0qlM80gF84A6lWicSTb7MlMXAxbSHsxjwhKhOLsVYkVTVAhasE5D
OwpAzcTdvjA548xbzB8HunkCaXyKKIjLUSlp0BYBCNUl0S7qTYnxH52EO68wVPC9u2YYvK3kX7CM
9NVyi2rb+369lqJMJtp85w2kToUlUPu89Imk1cxrh2pON8FiyxMLO6AApMpjf6E9mSk/nFkPW1ob
Kyji06R3ErXia9uzp4KIbmSwTNPQ/cx6Qx9jh15BjxlDFcueuDG9dFtDD49WJQSRqbGrYAhCBtJO
+GIyt0HHsLMKxHMLFpGJbh27E2AWP8zO7hpXPbeWgVKKuSETiBV9ln1mo38t6nS8OAS0zv13KICD
CXiDm8EA2NLN/rmRVYrndPwIlgduqvg64iZqXIJNHTKeARtwRGPd+yiX8UgUzG85jM/OiPaOu/vL
L9cUGzHTFCvq0emXqTYcMT4OUoO/SMswMLSFf2OrueUxZOzbzKfQJfwdl8HBJIxn4ydQpXqIXNvW
Mz8W8QdtULyLK2StUPvPTdiifOTbnuuLiSFs01ng6lFqIiAiO6/tdwSU1NQQuGsLgV7N7NUDQo69
EwriwD2EBA3UnSYf/NMU+KcM23kkG4h2RaC2lvrnLk/NiH0+rIPUf3CAlm/GWb85gttqkawxhGdG
C/NoWk7I5XazxByUzZZMNGLF5/G77py/CPZhzHXpCwjFdyv+UGhFLKP8Q8uJato0hx0wp90M5Cny
NoFpVOdwONgewWdCGcNWh1gMLRAV+UA1g6bpFZTiS2aE90NbsCdhXzBPstpUqsGH7HyWhppYqzLO
r02sKaLAQmo7SHKQ3O9UmV9DtSru01TRps2XqdMldIK3rA70qdbh7dSlv0FgFVuGoY3I9rGmOYgd
psG2RaJlKgA/9d5L6xbltdMwK+msintbfTNv/Ul7YqbheJCShES58iUzIXS2h1mwU3E/WBfZW6vq
zq3JdsyYDPCPGOcTj8QkLGKbqRAd2nbrrcSltaunnrVLQJaa1flVNA9rdJWKoI99I/LhWhqBQuWE
Zw+AWyqbyhSuwMEzfqgwlwtEziVaOuo48OyvNXAftNtct9MK47ZTeGOSIX6jM7LOJ7IELJuoTj/1
ge9rsoCHNkV8BUGnXYJfHN1HOcQl1BRJ1FzI6BG+B1tQLFvIDcMwWkLxDWD6Kc7bYC9MMz+U0kNj
xsJr7IN21Shjq5xRspkhWD3n1a2ZLg3wHjiJKWR6PEI18bnDxPWZsl5Hvcyj5JOKXsw8GD0mJ9Q+
r65wrR3Svq/SKD/GhGzoFLb1Jp38r6KttipP39qZAQBNLF+5794xQabzURV5gOhA05qITQ+/FVNd
PuWKx3uCZGEvrURiWUqsFmRRkdftzIZxdFgWeB0ogJxk1gAPvl6JHSOLtBr5eqT0eppR6ErAlvVC
/6ZH1NHE5Zww4n+SGeAid5qZLSDJ6mwD6Iyi4etGwuiLomd/YIgXAxVIAbJt0iggMqT0UGjgozTJ
MTCzd7a/HsLiptt4VXCISbTk22zW+G2szD5UmmHSsIFKQjl04e/0fD9gW7oW+qXIqM+ksWLQg+9l
bZOzPvSINpE/mbKIAPDvPbP88FPjRPqHvAbSZVZHzZr1KIRTTcIKZpkgcgMnIUghfSG2J99UYezv
Z1aouwdl5ws2/HCNHrSYTmiKdD09E+6JIGXM2Zw4A8FW9oMsjdspx4BF1lO46YzsxalIECCZcM04
AehXG2/4Fw41L2kybpfAftf21WFevS7pfB7YPzGU/v0wnMbaPxoDaXHgo7uND9CbyO7gN8RjPtre
jyIyKBvYg/R+f4tbmW0BE1HPk4CRGV8Z+hZUsrup4qaLDHsAVMFcj5nfJfRJQes8orkWkT0UjiQx
MIh4XRB/gQ82Et7qOSnvG5tzwfGYC4Se/V7AXyEqadmRptHQ/vrFwWoCsJTNSeLBwciKjq4i0Lmc
xNPcIk6WQXJGUH3hnnx365jRvvqZcDpsx+CjNBa9Cyw4rTYU2jRXXQTp+9w5PDdFPLH8AH9F+Yus
uyjf49R6CnIFVntlffZ1z+MoWCJw2W1l1z7aM4G12OIBE6/EvCJaCj4xjgOe2Kl6BUrxk5BaFIV+
BT/M/zNbeL3Jl0IuBdUWPiV6TcDNgIg2aZCzjFBonUPu9HJiStVj3YM14x1lOx5NF7OcO81ZJBR6
8ZDfEL7Wj2UGu6EV3W4Yia7iGSYHAFMsJoL3ZCGDFTdN1hYPNl/lppX6Wjf1i85yBla8XBsU8GdQ
c8C6S+ZK2EL2TBxGPkB95nYCx96IOBKcsarKENFxy3qCzFLbIoagCZGsJcC/CVuP8UYP1wC1k7E4
yPjy+xY1GKXRTdJ1725AkKAJqgsy6fAoDT43E7mW192N1Am8BaDpU1yBBGAScoaeeBniqHRvhEeG
1WzWclP0Lcvw4LMjp4VGk9yGsGRk6ICVSCiZlmlytlmmT5rhNRuSTQp4GN9AOWxHSF4b9vgfHAfR
qCFsC/PEAFJEE6ZF2vbhER8ZC0qDvXDSVpsYM3GPPCUg6MiXFRMJExdGagOymxcPuwZrV4HsWvWP
+Hb1ugSON5U1nRq7nKOCMJ5NiwAVHeK9wXgZOARZF4qlOHO2M0lC+W4WPDR19lgB30CDfiNrSozQ
iWFLEQ0RT6yRQevXQLkj1hILqrL4CSoAvy/sH3Ki3YvDjLKISUgPGnuzfo7e2L+FRpVzE7HwDsYH
APAYPPIt9bC5bYeOqJvlcfaHfTqwtMqU96eZ6CoDXMlxztYkDm7YQTWbsPokp+aOcEy0OdK7GglJ
9UMd5lu8BIhteg5EzzjUnOnRIIpz4IK3igv8pvGjy7UMTUK3B2NNdkpsAg6bjLyKyrgBM3Ly4RQO
y/wO/xnc+GwzbVw/iXGJcBsBZV4xClUCHzefS0h1NkHIOZPI7tSYoaBa6pBZO+ywegRvrvWM3S24
qePmyGJtvFsIm+OkioIkeQ3UqkEVCwWHqrbkBUbh0lwnaE2OItFSzyiNmGKG/SO+jdoGOet68W/h
oGbwOENCYkc8Yz+BjEMY0+3m1jg3RtaiY0NqNU1sh0OrfYqxK7X5F8NzktAdJlprWZOL/JZM6UNX
+AgVSCqfKYsJNCupPtglp+PwF5HRDsM5r9saFNBOF28Q35RgVK1pv/IjyeBsLD7NgJQAO7xO8TNu
OgI3XNzgDgtw0z72/vyGN5KkHce65ZB0cD8g+pRIbEnjrp+br7B0fue0XY7gOAYIptw4FQlZCBbz
WDz5AKOieDDjbc0YIisQKcG4x9GBQC8XxnXoO3FMzeYdDXzUs6Ha6Jb3HuLNHzRsu7lMP4u2d5ir
dRTQJTpHcBgchP2z01QfJb5EksrKPf0OeYbkHGJOKg6LM/bbikGuhiipSWkxW40U2vb/QAzmzmQ/
MyJd1r315RbLUzo0LN8D9H8fZokkJJ3ASficjbJFcTCwsN/A3UojVkc3zhTjUerXrJDqrGOMJBL3
BDOdbNvHHjapasLP3TmnfuRaZHAhBDV/iaCbKIEPxht/8OX/ePiMd2nejtBBUYwn/Gt4J3cWG/st
GVW3AbFi+2asj43pAICoGMpZ4lsgKuRjbBDIGwROuszj2or1kGwKDOTUsnABkNcscKGakg2zabO8
TLAThiWAYGc7Y+eLhAH83/LTaxPitFDLhPJp4mNiJn/ICPm4pNMlBntwsPvxkgC85GP1poObt+fR
fs4bDw2tFTOl7tnzlTWTUDdA9jU3VNeSehF/G4ow3HFj8OZQ+XpZcg+ScletAhBbPOB9/VtV3ZOB
XAdj5XkWdkU/wDvqVYaD4q9cZdhkLq3/GFkiopIb920w/sQG/CSBIyM2CwZ4PR+ekv4pztEqwa1D
DLVEMeb+XQU5L0LFxVMzXGfI9mNGOKYOQmyQKC0JZyFzK8sf8FSgweYscJoVDzv4TwEwz1RWLwU+
q721jKdANJjBzOu0hO4G1wspEQCEykozOW+vOEgvuevd5AQ69H591yzZJ9ErqIQjNut0RWllILyL
jxVohm2veDe8LLt6WFI33k+VJQJnU/XTU0ugkSJE3SG5ovf3OS1iJ8Y/NL6c00XzvAQgI0QRf4M8
+Z6CiZiBwn8ZORFhTwy0bYi7BF33FDIPUHFSHEs7RfSbXzzZg6cCUBQGvPeZW+cnTDmclyazuXRR
CknjsKU7tdm4MLJEaUHSM1d+6yF2z+2EsHm7hGelnZ0920HUgVyE7IrAVfl7t0c+3k8ZQRn6fki6
W3aIHrhCRsujDDhnKjSviCNjI6gw4Jn2lunNg7WyrLHXLgzJD7Xm4jFSpDpzvfBY1dYdsNEBHUvy
qQgLA3Y80lRAmEe8hzGF8B27Dr+TN4wXLBRlmm2bWL7jceM+EuMDdmYd+V24DatZnyYi+6jwWQC4
JmahZSKpzmI+ohegqUPhrSodnog61/g1EeQs6WNWcmc4jCa4qxdbRF3+zgN/g2fp1XUwuWTqrp/1
Ed2Q4ziHtCiJkcEozeuRPpIW3hAHnKGO5fvGI9W5Bz73iPPv0ZnvQMhKp4QGhhBu2rEmAbwRHrvJ
O96c3CLAT0bI1IwapbeMe2lowmDgw0DT6cUTM+QbmQY3iaf+CrULsuSxLHJ8Ua5I8CFlp2VM911z
DkwGOqJpT21QaHJb+psuCZ+rfETyluII416tmvTdnJrvmPyOpikQuTgMCQx6oSK3ywjG47dUAdL6
+JQToot2/97Gn2uyp0MXYSaQ4RckQJP9OUjkpbQCD8qZLrjqSNwUf0NqWxc9p5zUZQqqB8hzZ6Mt
GVrrU8F16FATLuFw381hNMMf9Y13qZw7Vfa/VIG3nl9fEj+4FzGzp66oXgV80my8CR19IreNDjcF
7208yBaNf3iLcRcGYo5spmURl5jLnecjJRhk/McNl+O0UNi13aXIk5Pk4t+WqGhYTbimuuiqepSm
vHiJ1NgEkq+q8d8sN33AHPfcUf8SR3hsXTpMt2GnDf/f3Ah6ZLzV6TICTE8uJUVCQYaVdfDtcEGd
FhxQ+6LldCmPbCNgj8H919kCv7mBK6JKKmPTmfG+QfuyRzmNIsXiUO8LNsD8N0rq/LLGIBwbyD3V
DUd+B9F1vrrjo7NIJhA04H4znEPhv+SJBTlowPE0cW3B4WeMD4woYbFkrGSgn9HmPsX/jFWOI28R
P6p3kPNN13REhKEdve1UdR3Z80szgehlJx/sJc5ebH9OfPgNUlQAfIpbeN6npb9HH/nr6+C0lPVF
D1gR+VPxk3/rsPq74JRBAq3RnvFX9iSweRfN0SP8pZzfOX6iVLu0AwZE27BeRXExZwcxthXciN7g
s6KCwhscH6o23GkjeygLPNdzd2vVBiBZvY8FITG6cT9YYJ08FZ7ACVSieplchbagIJyZ2B/2UIc5
Xe6twEJFxlYPjfs2798SD4FuapKdAqKecWd+NFznpjB+l/I9SB8Jt9ixV37zMdpjj0LgvjQtfYQI
Is2GHqxs8GS3TCa185CGXnwjbbnLA/U6ieSKzKbSRA8ijNllgHTOZHxMq81tCKrXJTbIU25YTXQ0
hTmYh4pNQ2p1rDnoskxkAoEjkdTVD3ZhvJLD6pGXMLf3QQW4pG8c+zgwUMpc8y9+CM5i6b11Zejv
KslEF1gHPQqDoC5mChNM74pu2AowfXcl8SpmR5JkAq44SkPaKK9uj8oK4egs1J/0ifsin/F0cbD1
/xh/qK8bKQ4I9h5F4G011odINIt3WibihykONmEHwmtZrwJH3hqtxQdMP0ee9ZuQ3nGiJNg2/fjY
VmrfWIyL+mbWn0X81YghibD8PPS4mEFIwGXU9Cd9STXGWKccyAJgHhk6DXhIu97m+quYvGkTg5Xm
AI0yp8Sw42rGA13IxDvhZ3Im+wVmwG2taD5j7y8jlItZsawc+uFPJ3jNEgxOiUs12TZEEoXI+3fc
Y/5WdTg/4NYP22au4YpOM3+SSr7FsioGsoYhEV+/HYI06pqGjX7d/hAVjQBT5Sh6WJviVVuQr27v
0UcTUVPnX7nT3wtBD1A4z7jS6EJNZtxVOHcnmftvZI2PNyY3nfTohrLEu+tRel/o9Vy0nIxzoiLN
bsWK0FuFQqzExxsvaAJ05vxVksqujphWEO3DEamm4tYjpwcBa8tkOUV/mPgz3hLd4Z3yiq22rPnO
kl547M3pJ2Mmlywyx9XATdx5w7czMkMF27pGpbV/yl45hyx2MPQQREixfd9qXl5Vmp92l303lY4j
PTEEtvPwB+Yie2mU5EGNW4AzwxA0dQFzorGMu1vDXREFIPhym7q2z/sf4maf+56TKxYYEmugI6bQ
hOEVCAwsrERDxguyELe+LXPuEK+fYswTfKhep8SuxDC/qeMkGhpHbrE7IqmIcYLk9Q5dxA0V2t9c
ry10wYI+qRnkxTEBPXk1+1G2Bhs5ZYz7Pwz4jmhrCwYUB1kJVpPFSAmUddu2YWgyFkz/JxMie2o7
5S6cFpLfAopcR780Reo+GDzgUDOxGia3hh9Dauio2f0CYxWD1agWDIYMpjKH0eGOkK0+GINBHN1Q
kylfEbsxWGJfJuIrgWGGwG3el237ZfvME03+rGV28EJn7q8SaPkJ3kP6TsYYwz0Sj3Fn7Lw2ewZD
Vh4bhV580KxKbdskLo1RA66crdPzRKpS7VzIoWxZwZSKYR9i2I762CdHNF+39dM3SV78yqRQu1qZ
iDZdJwJT0NCeM/oQRL/sMKLdBVV2MFsYIbxePJwzMzKv65HQGvPMOrkHSCDmn5BkVKo3cSptcA5G
Q1dY+MWJ0fJtygKAgUeHhqTAaVDnACaTfAtN6scS4qaQZMtLCs0R87jg9iWjuj33LYIN9syruZ8W
p4G73ruaN4oR306J4Cqd9Brk5h2aM36aroD3YEqyKMkMQCA9/mPnstsDH5BtLe7GPlZNASKOhnBj
DHwAk5HE+0GW944coS4SXtcVLCg44elkjXirU/PKVGXbTe0ae3zGCL2dzVVQV/jhsbUe4jszC9Q9
WzO1KfkCWUe1z2LNlSlbspkpIK8kxv5JVACvIzwAHgATEz5kyJI3jgkyt6B6yRTK2tX3QPQS1LHm
DJP2HA9SRpkWCi2VhTlcmMWxMJzkzlrEo51DPlCU2vgChXXqfdL2QneMeGA2fVIzskw/M2StjTHO
VyLgiqAObhO8MF3Iqz/M7FIYLHSRNQc4bBFwh3ZzC8J/QMeuy529lqpBQKpdjBeOsauDypIawurk
QakazEJGe9wlNppexeZIi20MKc0i2ZpB1XyemJW2TFU3aXZjDRXC2ZW6klnFDbinY2GS1zjz7knc
p5tMMvX2Gf5j0VF3ntGZ6+zsHiXbtSf7kl+2x6C2WHFxMGsS5NjaAbTsJSY4soIiiSUA/qvx4Dm8
q7omQlQIYlRDhE8YFCYMNd6XQoRwxoej+IG+EsJwIqZFqB7N7qht3JmxObPlm/grOdV7iOLBwKy/
1csbWVQFGSooaFrbJ/sC8IzFQ7yRU3lXtQORzsiCt5P9tdDJra3BbzFg0jWNMt1k7CtM0dHxIAkt
XQ0gDUdytEgmpNNS/ATp9NJm60lOEVj4Sxjl3L9YmttoCrtjB/su8ob2gxPFYGSwmr6yUCO5STd+
37LnLVBB58W4H1xf3WhF4h9qkqnEoLJiCib87IX7XnTEby2k8OE6whNUzZin8u4ubNg+ENnzUziZ
cRjowLoq/5V2HZ/j7mTJwuAl92nyVpDdMhOUbSXGbV4hpWK52h7GIMUT2jIARDO5Vy0m8dl9hGep
uY6rkDbc3sd4dBGv+AFLw+CzsHqaO5KAomYmYC/2cczj/NqzkmTm290osuIi10WwndGxY5FNL9mC
J5ZRAu78geiBmFQ0i/U35pmM95mPElR2y6wr0e07wC5WGriIGlgV+IrN/px3w596YGpSMeRkcNO/
ZLHJTAYjDxLKCUsN6bLblEKLjTF7Si0kWWZsKOBiwOgcLMgUyts4Ka0AzyySHpdnAYUwRfZT4HUP
jmUz6ZAf4VgOr52hngNEIj2i9H1GaDgPP5pGp1631by9iJ7A4ckJEQr2X25XeD5I7LEgsZIwV8yz
oPIKK6PcELhCGJRiPNmb9KoFcWx7W6dPcHXOApHWjdm6v22W1hGiGMIjIE6Rf/cUYM85Sjv4xERO
lqiHmqolTkzIbsBSDfp2TvyPngJ2DJpnXcZ3nkVXNAYvds6S0p1fQlfdzXXx6KdYbbt9ZY96x0ew
M3VMGLq/+mMafJxluNzGEv2+eEz8b7LkKhYwdMhGlj0WFJyVZHzCKoXzYrwPV5wElV5qVOC6/GXv
N6SgBL760/T+CYr6SxEErwaRk/hyK2xEGm5ucbHIQNJVc1PhJyN16Ch7qEZ2uUuy6k8r9N+m735m
S34wnt6Q7/dkM7WHgMJMyxWL3EpGrjqxyhuwXBSknrsdINciW1bJTtoWjRtdBjUBWYuS09xihZaW
CM9w25gHB8Q38tuHwkxep6U9pkFxwXmKsrnHL9Jbj7mUaKcr9PQ45H59vleb7HYSNgErxfRmlQRp
Km8Zqz4hsTWPlaAGn3Bzcjs7xaaRSG71AEatZDONqrSlccQCkPnqSthfcCI5pW6YyYzNxsoFPgei
TSO7xP+VmpjD+yzNnnsJ7Zi1y9mpdLhz1nyHisnUnVWz7EUei+xtmiGyrVwPMx3IyaTSFHMXHEm2
YN6F9XEHx/A9L3JBEI77bKIsPVZcfVHntsZ+mLPwNkFQzv+0NdDL3AowBdUwjOeareRhUPNzubje
LQfEwSH+8aQSrEReGMf7LFw3cIGadlW19Ke8aPcOynUGtZTivlPNV8R/y8FLEYQlI2Zt33zBfI7e
7iDm6c2fqZN6P3ZRe1aPbImWPdTUjQc3n2CrFqyx7PdhRXGxAJmelL6UWStx7pmPRUofP/rjo59l
alt7XcxTCTwlF2YEO17slToQ92gfGN+v6CTGLXOIFIxRYavoHSYep0w5xqbtjK/cF2xpnfTDpjjy
VQhMz+HtweVDPym2QSsQIXeus9UTFapT1UgReDO3OBfZFyF02dlu/9bF+E1Gl/FeViQISrqy2CdA
VMOCInDdTVlDVt9j7WCCVD8psk9k73Azm3GJrHcFZaRIBasJCTovBWtwbpLIV8TZiHjYsjvVKBtF
ZicQBYe3EMY5UjfsBHGgH+B3JQyLpmeWMoxhWCAEUMmqVKHUKRvvKMrsOkqzPga1mLE6TgFT7fag
+6R6bZJfQ0zY7PB2AFmVB2us6XBHFxlBO2pa6IURLOZpzXwgkiOc484sF44bs96YgZKwX8rT1FW7
jhsbfp6992Plbz3AEmkAfJmsslNCOvoRj4kbdcp5bMt2X/b+cB1ddw1zSZEtIOBinI6qiCzgeJcU
bPa6Sd7FeWURywMI1lEYfkNAipdh4TbNlVWdEgFMLJ+YEEzJFZfmD36FV5C+5iElgryw/VUihOTX
gvfWYGrhXhyny9S0z2bPNIq0V+8MczkKSSbj9iuZnJVQCsfUQCQDz6BcToXjGKe2fvXi6YXktBdH
YesMOdStxAkfk9bi8rYxLoxiYKI1qMgTrgGto9uUeU9j4kPUSaiSj0iObxlj68OU1nVE2AApeSBQ
cDyk7d5b4kiWFBNk7lxsq0puKtP3jqgszWuu/QWTMQot18GWzoWynHXD7Z+507VNhEv2g2Is1bMx
92scC0i2g11pju8V2I0oz3FhlPp+WstZq++7nePML2PHAiKWw5Pt/IpuFTartCETJcmPPRn1m9pH
W+war4Xhs0bumCtO8fwBEW/lUVtqn4/Jq/gn65okgGuJVULA2SUOOTjC2sqO1pvhB699IvIj016D
158JNUyMkyaAByGUxQiDqc/M7tnIAxu+Dueu34hDm65AKamRGY3evUeKaeaFxgGhJiGW+TaOAXzN
6OYjUd1xQOT8a/zFwUP4kSkZT0uPAnY1mlV4LVlJWRdf1oppanlrIs2WevAhzYvToLjhWFFTWQQz
A2UDsR6AXV+a13j8H9Sdx3LlyHZFvwgdADKBBKbXO/LSuwmCpgjvbeLrtdAvFHpPERpoIIU06Y42
xSpewpzcZ++1i8/JaknxuceJLYOmC0l7qj2UHhnQCZx7237O1eI3iMRnCISLP69BD7N3mmwG7mUy
TIzkVTmUtClUKucyhel0EgQdwoHYdhIygfqL7cR26Ht1VPRlRxwgiywkPtU/S06UFTq4KMM7zyAm
ZI3cr1Z7bzYUfSisDhXZ8TZrN368lxZlknoEtZA5mNZDXs4RZYjsA5tix4Tw3CYEGGbq49xe9Kh+
nk88Z1iZpeHv2U4dhn46Zuot4clQx2QQkHMw4VEMPONEBgiVUwXOlyPQSabZydfJ0LCchrq4UdGb
T+SSrDVbCaejOilNgJyxatxHsKoDLG5rGP/9xqVIcWzQucgEhmk8bjrDemfqp1s7EL+AD719qNJr
RIkisNA5PCZGrbcOugtSXGElu0C6KXw9e49jR+8C+lQWGgVSLP2fxRDSbGcayF8OEt48I2AkIGv8
NOkJql1GrZ3HINW3jR4PHL0YYpIrxpuQOJ15FSYWHEs4pxRKxInsA5GG9o41EcNiBemySbq9ATiy
cHy90ZPxlbHAwPrDH6DXFy0D6NyZV2+kVfx2wqGfO8TIRZ9ZhXFi0+qQvhm/wxSe7m2zLo4iw70i
eTyQHreAQ79ERBK9tOSmID3KOGGfXOh0SiYMokXmbSLvtm1grWZsejeDOd9MAzvevO2CQx1vDT9Y
x156FDIDTdmTXzNLZewbqV59xVXgCAtEChwhJ4qcQ9pFJ3AJLAkKD0tKVeV7Hj93ZlhScMfsN3sY
UDLGidy1KW5urGJTIqMynrY1hqcm3vX4znPUUciUxTmvyKdSm1lyOrfEkgrQxn3ERLF2h+lET/FL
vsytfQKwR6XDp+8zNZFvX6e4+FZ2joG/Y5FvNgA4AZvG2CGGGgfbzmqtqxFBXB9xDgqeeucavYTB
o7pd0tmERairzU6AVj+9LMGukHDQFaWA7xUnL7mfEqfpJi4zHgFmLs1d5NFi6eN1sHLkFvtvYoUb
PjEXV+ulegCzAEYAOA0r6Ubn2o5+zErFeAjLfWy/UKh1Y0VjtGKxJXA/UJU8mNeMJ+qO3fRJIEut
U99ot8o8Bb1rbzrTB2u10Bty1m7gi/KfLmWRywn/swzStyYWzpZhkayYx6gUt8raSMGgZxAESGYs
ZKAY9n5jl9vZ5yXuQ6PeZwFJg5FzNX6N2wqlEEMDWm7ls17LUQgKM7x3c7IPRWMvzPf4mZbJ8DX2
igeaSFZ8U+t+GKelprbc+y7APJPt9cxJfOtMPJooHgjOs8vWsxURET53fE+bmo6yzHTW/PAzTkiU
+2kmwjUMdggCqZFCiBy2uU/4BSbMhVgZ+zNccJwpz4wqEJAGu6c9kArxrBrObbCGRUL7ktY3nUyH
nc/GAnSwyVSOwG0B2ZtGf9uCsaEU8wxoo9vYAfdaZbGmLqno28qSfkjYkdzGC3pwrJzbXPXZphAk
C02xlJNM+S2DdLXJqA+jxufNWozGLZYpUkJA54IbA6/2ihXs1SdctdYuQ2MV4KpLk4kadFl+wofV
62TPdsGySpItHqsmHn9w1B6kAoKjHPGYzjjG5ARtuEoH90Bv7dmKGrZ/PGnJZZ/dOHrXQV1tpmD8
gBVPOoHeTIJua7T5eM3D4B7mLKEvmOmTfz+Q10A4sHGrmVi3G0G5hvKTnRGCKQxeiiivLypGIRFD
dk370lxS4OkJxYR2lLuq876WBCvbd4wBMIE3boMHV5MAXyW5sWc1DyYTCkFb1Db6g9gSqnhq0Nhx
MRVIpFxLq6ynRqfT4VOv4S5DNJJYYaDhuFazL33rTvYTO4dQx2eC/8lD6Fb3lcA9HMbpPlu6qofO
oNPEJJPDJ0mmLiw+HMUgEfuA33yFdgBjwQpvhg5OVKXfHKv/bBH7V5MH2WGWn0CV5als4if+Dlyx
nt6L6NeHIb3JMvUuSrKmovW4VP12ZMTtYdy8K9JrpUztfWdOkAAjew86BX8yHzzuTIKjlbEOa6Tg
VICNzhOuPn5CA4Y7KJvOvgBt4EEWjaLi0MyLoakxfm2Rsm9j4LGzG/ItXKML9okTt3ZMLC3lRlnT
T+e2XK0jJ1Hh/TK+vgdehoEOvRt2OZ/rzD7MA+HoH7QwHrKlYS4VS2l3MuLiGdlFNTXbmYw1Uh48
FgXP78SwN/gvfoDX7WSIwmUm3FnLsd6q5JHM2FZMPu7hpbASTSXnTOAfQE7z0McoXUphnHRcvEUy
ossLi48T9c9GNmNXs5IMb0QE7jlv3PuMTaQxLXsO1V1ntVWRTJ7YwfuYqkPOwTMt9fjp+clDjcs1
2IBWM2XkBIopAOKzaT0b8KVND8BUZOcgde9iiLVEkPOlppgWl6LzsdoazyBqd71r8CDU9NySjsM4
zDFizCEB+DZ4P1A1Wz4iUDJsh+FFEo/AMujVPMJDp76UKvwlrdNz4DTfDIOmEclAPZXtj5F3u1SN
eg0F9WMuP43K+YHAZvBtstOBjHUQY4jyGzV3uTt8lI1z7eAkr9VQPrRy+fn63i5ZHCKUnq0bQnNb
5M2uzOShz5+7weQ1Hq38pT7K55MFoYCzFmbsdwiMEI/hMO9r+SebUj5lvNv8i1W02JvljPjnU13d
9Q7zfM4xKC0T4qocFPrqN3aD28Ct9MGeJ+aDtL+DyiSOdCdgPQirl0XxaceM/ud0ndbzYYzwvQZD
+tjOBhViQnwEfMXRF88jievdlLD48ItWrwqLt2RKrxNtzPFWKrq5idMcU84RfKsMOd7kPQULmXyO
bkJO9WOJI9+q4CVpoQ4ZJyBTHrlygVrxpFhXbvOp4bPt5qk7Cgu/PuvG4ZBb4QfpUC7cyWbRJb6C
dPoY8AgkJSQeJxXnpG5+QEXAiuCjY/1jQSC0njEbqL1XZc+RMZVbx5jI1PvxrhVsv43AZXWZ6ZN0
5tfOSkPKUgEqNKZz60366GYGh7swfvCc/sXHl7VJDR+tYIirfdrCrxtxKlJdBUMrZYuaQpBe976+
duzmhOEKXIxI1Olk4IPgbq8jF65fae5V6teHxq6B6EY2/nqJc7GK8okEv4fwhKkQj6l5oFAQu2wJ
vLdN3pVt3VZoNSuZu18SFg7muviPBC4zCJDmbc7w5Y01Z4j5KQYUeoNHFK2xkuA5DqNlPOUlq+rA
fDBGum4EUe4wYYCpQkI1LcfWCZGNFeG5aauaJS+a0GDuQ7uienvY6QHLua6wbnf6EOS3U1k8TZ33
XYHPP7lcLCX/3slD58C6cTlu083cIirb4mMkz7Tpe/+VblM4fR29IrxHYyc2bvkJYEkX857pvGZJ
oj+VHO7yafrwkYrw8OAHdZxp0zruJTSwU0e5+rT1cJKGooFlAtBdG/50iEfzq5IlU6QmTE2F5l4a
fnLpgg87cuZd4M/w1mOkupTOECvUR0igm9m4mVHCxoAb1xMRp71xPkVVAkHPoLs0ZQ20C5r6rnTU
w/9uCu//YBGHR+Tsv87X0SjShPG/xOuWX/Dn7yIO6f4Fm8CBEW9LaUGko1PjH+k6af5FOI58nW07
pq9c55+KOMSSrvMtT9quYwlX/VMRh/WX6TiWhAfuCdJW0vrvpOto//pP4TqXx5RjIz3bNpRV03b+
NVyXVoZbhH2H8sZeEEgIfhfyR0vzbpN7U7vSFq2TURF2l3a0OI1BOL8nYq137Ok4ISGp7My6djZ4
GNmzT3QrY1WxQBu7/SVxp+FoyhwcuhOEG9ulH51YRE9MZoFbakwn9uhTM1gX9lLozBueIUhukgYj
YWtq6NhqOfsGsjssuhIr27Q8ejlYFLdoihP5hgLrhFZ7AkAx5uFqAo+njQcUNf1LzI5OQdHgD1b0
LY98+zttZ/G5077aSGP24YgrknngCVaGHP2fui8xjAuPhD2twfna7JS55Ah5EQA2v/q6eDUFwAuM
qdM66akrcVnrMtnkbrDJ5hJDL8SBDZbLYlclykKdj3GL2lH7KBIbajpjNwlC9j14JL6YL6Mdu0C9
tSKP5DEBp1U2UJ3c1q1Pg2ng8mFFFgg/MhO8cti5+b1/J4J+2Nj9gEqpEsxuLRXjoxvw8BsM1jIu
lY5OzeG5rcr2ag2A5SpmmzUYG/ZQFMHvDKXN+3LAPVXNfBBxKL/zJkl2qAvVnUVcCMPXQlU1NCwY
QiUrLhz4H8ycwkh5b8zNsWoZ41uAXySceVuFNAp8aTkDRATIv50lE3fBT5atjEQqYeYERgvTBNYt
PQTR8jvMczXwbPQ4kEURX8sEMBqa7MpB4aILZH1+sAZIzKZUyHBdKN6bsnLeC+IHaxnXtL8EjX/j
jZIcD6dSkoHE2W/y1tW88cpmZLepnJfeKWXFMRK7n2MMEyya2bqo3vLeHEXhfIrEdPJHT75PSRHe
9DavhLZyyvcJMiiHbtaJCogjhE+r6PQDbZ/LjnwK3ojus9sHjhmVLL2UtR38jISbcCzGoTa7L9PY
uTY25Eswq2PFTTSgtnpFKU9jgE1MxbQTiNEOWZmn7IwZcrwbczLyg+57m165yHwY8zq6ISttHutg
qO50XSS7sczD3xkKL8vRDmtICgL+iTbyAoAT7oAkGcv3OvDCS6LFeKbscN7ji8jJhfKavzXLeaI8
K8ebYNBodqj8pc1hthDcqaggxZTl1TUtbLg9otY3nuzGS+254uRipH4kFdjuIUcUp9EY48dBuAbN
rjj6+GKUHGz8gHYKP6/da9ph9AaXGzWXwhxG3BajGP8IBqYbmkYwIhpZjR/GK4B2CI4MKEFUogVp
dg/DKHsFHoCsUkTkAyZc3MfSQriYgxqwCr6L+Ndrw+neGGfjDhHc2ycuYdx6aKK9CrP+D83i+PfY
M9/zPmb4aIuqzw7G1NqnXrGzI2mXGDeV34ffFpGLZ28Yux3ld8wKg51jCsBipTn98ykX6xlDAiOp
4/QfiOnhPVMO5DvlFDQVxqq4UB8+PdiTxxyTg/WPaZ1JoztyD+5dmmUF6qkr6HFvjV1bJOo+QfP7
YzodWREddfyOATG4tyT36aTkSn7L3NKVWEY8qz7JcGQUl273TcTXOMRRan2k4cTFRPCqRbNLye1w
BHXz7UTsv1w1c4ENDwmxYZnxN1KOKoPPSmTs9dTsNZ9k3ai0wIFenaIcalStx+rDztkJepmsfyhq
gADdwF+HttSiTfqJ9RBmzfCTJZ6DcxSCCvRDgI01N0q6jsoyN48ZdRDbksl82FhuRClBz0xFPWkL
L9lIon2jwbO6KanCYhgm4ES6OfO6qI81wKmbYdDswxU4FEDufKLXPIzUwZeL797D4/Mcaye67615
vtdM9ctmG2m+mKviiGFUe1hfy5pbowIxSR1l3K7DLjta7DWPRR5SDCeUYq2iSsOFhoIrYpUULmpf
Xo7Ry9Qo6xOKmKBCzjQOfgXvAXBa1ABzyuAhDwssvvQgfqt6RMnNivJE74tzA8Ov3WYz1Jg09WIq
BlKJ1mT07LUMMJirCERGuIV9HrLIY/nXdpJHXgzwEqY3tLFi3U21dVOXA2U5rrYuHTXoD+RIQxzP
DVXgUxE8T7y5cHPVTvTWSjmc56F1f4GB6yMtDPrVZgV9TkhO72vTsO4iXhxI9F4xfdFqMDyiP8yg
zrOekGdbp6TRO3PGP2HI5DTz1P/gHmre+S/ZD/hfbqxQ+3d1aHsrn+gdl3xslKfEG6y7Gs59yidI
r6Qg9ciCvfMhPWhaLY6ZFeL4HknGviZOggpqVNGlh/J6kHRWPlo5K5TAF/K7M0L1in7XZNs2gezq
p15yE5N3eashlp0t9vjvFpDHtzyZiXXF9UIgAjG2i/KofahDL/vT2Q4NkyDMDgXaJszKqu85BXVt
cfJspu6eVQF1dVl5iIU372PpI/El8LZ7JwGrOoaWt66qBHccO9RFVSIJUcjWeTBdLV6wGoEO+Zvq
Jp263pleALWQ0Yg1UouquR6aIaeYmsPSiHXJkTiMtYXiNye3lLaEnDEsK7yak5O8EEQdfkCX4UF0
hpL+vGGEdFzkvfHbpd5w1wGzvIRA0clbEDW8Gb045RIwmZ8SyejPG0fjkjSqgqMmWVcTRQ9BVMJc
31WtSx2nP4ekt3G0uusWi4DJgbTILwQJxEV2zSyAh4V5xwmVF/yedV5OXj4sca6nqsqOPOHrgvMd
0IhVL7T/xUIDyb923OraA4Q5lVRmklXIMgs8SWIL2mc6gplEPPyecwzJ1nEFWhoCvAGzBXZNMRH/
I1/r/nhc+R/cv7xM25BAid+maX6G98LWJ+9nPidLl/rWcMrxdUyikDd/ZCKKBI3rLGHB0iS30ERi
V3ijYpnndWl5aytLMoP1ONJYfYQ+ZsZg6sQ2gMhOGJXmguLvjP/jXH0VAZw+fQPSlUu+XcFk+pwH
IHZJxqFMsX+J0/q7nyjdaqhAJYDPqmBlzuXt4uMc28emekm85yF8VAO6KbMiSbmCi6qaTlr9aaMH
y455xtGdXGaoTqDEhpshcW/j5r6tHkvfZUvXfEd2vx4FxspuPBpkZzzY93yR0XzUA3ozS0VpcPQK
gPnV2avo6+fcARjXWScnqZ7oaXhWTUb7TkOLwbxt5+/a26eFXlkjzjzAcx+l2b41lLg6fffUpGND
lEj7RyOX0ztbKEZbYkDWykT+MmOUA7eqYgITIg4uHdhjVN5D0tRbsPs9BgmmfGmNf+xpbCgW0Oo5
xTn3pyNxkfHc9mjY++TiYdEUqSsJGGgJVZueOsTkS1DH834k64YpWEQLOqnDj1/gOt3EdoocUWVP
sZtkXzGW4R2RIQvfAxjaOcctzc7zw2MnukEq+RH5eFfxAlyDoenw3Va71plePdHfdXmX4aXK/Ice
QgMRzw4mqGq03nHAZVEXOjcZatZ9B+Fo0wHTIoID7544mL/NhtnGqKfkrlXVS1ij7o4V7DdlOPRu
xn10CLTk1NwZw0PYBt3d4KLcphRYrJSXMXi2fN4Vi8+qoDe3LIi79FJ/dZyMMKi2Lb8fuf4AAYNE
bVRTNOzeTKW8L9m4nXxRPFRydBH1/YkqblLg/Ti8Mal+dLNvbdIy3BsJTay+QbpJcKgx2cTHsyba
SY0blmre9lC0v1At/yxtO6+Y0rxd4/NGj+OMO8IAHCY5nCF0K570ogcVzF3tlEaLg6ohSOAnOCYm
vJWNHDEWi4XaMwHFm8c02zS+lWz6vHrrwYKsSsjIT8rDYiE6TFbgEYkv5+prXsy2aTU1YAITE9QE
Mm1VODQOYcxdx775ObEhAiqCDYttnA+rCKhyipH6WOcQ1xwzSLdD3TlvGDGcK/krSngQt9pfz+jV
vRPp6GxQ8Hjjsu5/RbObcWUwbl0QnvyHCUPpl1ngownnESFb5pRZZbjxGOZCd224TX5JQuSv1JCE
KZuIpQZguB7LPSLvUi2BjGIazJGc0QcSrKZ1hamRnsuebS4XU+A+j6VNkXqT05oCk4BPzXaCLY0Y
vOV9KwiwVsT+Ut6ZPFQ23+koghQR3fe+8I4GN1Xjdji1Edc8djCvpAw1+l1vXwhjFDFxO91suPoT
5k2r5VfbuqLEqVP9NSKr+jqU7fxoOK29K6a8USwcZ/mMhOs/tRY6U87DAznaTfx2XXF/78KhLNtb
PxPjWzPbnd7CSLctRpoi0YfRC913Unrd1ulbiYfZi51zHy0xjpqNOMZU/EkI5BhBYyoBMGhy+G2x
oSOrkciZ82I7dbaBo10ZHx7W7p8iMDMCWTknncY156NXdUz0SpXF42zQd7gx1cixuLKcE87s6lAo
Vr66r4K9pVvwnUNfo1hqqiIgUbWdczN5M3d5iEiQUulp1XsWcXLnjzpdN3XfHzBvs4vXJJj7MAp2
RcSm18M3tNLKtIgCCwOnZC8OrTF90skCV6sMsZ16fvzsldYMzB2IN1bI+Y9pR/iJ5Wzn56xtzEvj
mEuih1qyc8PMfiMkUFCPg+LWiSfeIXqkoM6yvfRq56l4T4gukLM3o9/ABZtVe0urDtDUW6s3kzsW
FfOJX2WceZTo23Hs9bfV0UpS6ZmAa8RLdtPaeXYu43K6do5lbLH4TI8xyttphpSxkjhfT6DCCJvC
+RDP9exMlNp47pXpYyZLoJ0zISyKN9ospg0oqXZjPs60xWB+vXZVkCx1Ie2VLAIx3rqVzI/1kLXP
candJ7L05BCp14L4qDHm/FZ+W10rr22fg3yi50i5IqRaIqjVLpKteXTrGom/tstiIdNEwQr3m/U5
s3QWvLxgargIh4dqbvByJSqU4TZkScJVq7THqNX30ZNsgilnQUZ3PA8BXPtr0v/Tfe7gSTVtiD1q
5A+4jkuZbOBCPFe5d52IQ66RpxnNy/LY4S/gJEAEK4TFsgHFTPMHGtV6ck2X85LdhBvIU9wQJKJu
+Z/bFwrV80cr6zuiayJCX4FJfmVDUYA3wd+zHLfeGSnYWCX9NL7+j2id/486hy0HrfG/1jpvyuzn
c/hXsfPvX/IPtVOYf+ETVpJtqGd6Fkrlv6udtvuXa3kK0piyPYcCOX6b/2CJIWfCMXVshE1XevKf
WWLS9VDZoX5ZUmKq+O+onRZ/lqXOmuA3BdNLo7IyHcvjCy4xM34jk8fCv+qd8ziFsL1lvBHjGJJg
FAa0LhrmCoOWRZCpvKhFAufGapAb/cUOgzyLUBilKPgk4EWHi5fgurVRDTbdYhqoY8sdvA/x3J04
ze3aIAmIKIh8Z6nxAXaTtY1GTmfC6G/cKAzWyms3NW3Fm0CDzJ1sdQe/5NCpWC8GfcADfnfTvPlK
uaeQ3aYLEXITyFyR62FV6hXkfUesI8N0NIK2pqqdEKERhPsmNDGoK+/VeJwjjn9OqhyCAyap0QFq
z0QmgUUgOaEoi3DmqaPfGdNhSutjZ+FcGeb+lqH+j3QKY2cE4ymwip8ys3BjTTzX/ewmxSDBn3x8
r1iJwDreuHP35Hb+PetM0PrgGq2IXUkScDLi+AQsgs8TAIVBwk3V8TMUfQyk2SPFlJp4pR9uDekd
EAx2bO/TdW2zt8iapYfDYgYyIUCyr5d3lJBfbV4BG+HSAmMkBG3KYQ+T/62NyncvQW3MgXVGCleN
PWM9783hjZM0fTo4bpswm0/QvHZRYBL6mWC9WwM4196mS5MF0zacowi2PvGCfjpYXvOSwytcRTg7
Zp/jIkJmszEG86mv6uxQ4drL8RJtVI7GCpnkhwHhcTKKXyGgM1Hd9FV73adu9Y+OyA71EeAM0yJM
yDZemx5qV0uHaYTtZtUMhLfYszpzWBCKI4TK3s732aAG5kQBbuf62N2aYtNjtlnwUAJi4kC2akWD
BJkvsAK1I3ZmQ/wktRhZszyc9y2pZbMnhFy4NziePRxNLd4jc4AfYU/HPpnFMdKLf9GSyXZKc2Kx
HGtXuLNYGCdkw0bI9HDybHvZr3OGSubwVlVUVPreoetyiPpl5UNgUneIm/Ds5vR9EPN8ypS3M8Dj
7x0bD77Bt7Xu0IRjw3vVev6ijghrlMUila5CATeZG0naoPXjxKnY9cKzbpw+3nWORF1XyDCZ2T03
l1DG5yovcIy6HEv7pHsd5+k7MUfjijuaTTD4EUrb8HfSstc8UED0IZPbep6SzxTvRNmNBBIMn1l9
saxGdqF28eTuG7+nSKPL36i5WNcm9H+OdNma185rkwevc0Pc3dR0azABnPL7mgK2k4wCTlVpMz9U
ujyEZJfXctTFMR8AxYvBvi/NkdLY/MEaxxeb8hGCdGI721QjZp0qd2nASBpNAy+xUlysarg0dflr
j/2j43TA1GJ0I+Gi7qbueFERVPXR9U4UPCV0djgnw/GKo9kTsJhx/pPFvfU4JzFUP0VkRoDP4M5N
+zX2/6Xjjah8UfCI8lQ2nKrM7//xl64jzMU7W68D2cAGIIZlF+Bai+iFihg/MEtCTeKXY8GzFcZ/
siDN98ngEPQTGmIKvk5v6QNIF6Urb3w+2yD7APZxYu8KQqF11Db1D71FTaVibbyqObRzzWM6Rs+S
U4ckLq5zBajFw62j+5BkapHTrerAgkM5g6jrfrRTsXY861r64Sez8QYL32W2MJHgmfrsUXrmhVtR
/yQtC/KxzAKicIsVzx5vYxKdiPgvQd98KVe/9DGmOo2jR3ldeFLSOS5jX8DTQ3TWFwqxKJknOjua
TlWUXSsd7aqQCBGLUW+Dv/mQ82pa1EgiNwn1EkEboW0LeExZgHu05VsjDXdRkPG45GKeCb1BN4Q8
+X5/Ra/ibRqsl02v1cMriaOzMw1I4k7+FNnxh6gEOczudxS0hEZE/Zpmgz93adgF38hK7JxVFJWF
4X2ceS+8kEBR4JrPGGjXsOm/eoFiLJLvOfH7DT4Uzm3UP69ZRP6i8uB36oaLTYxpZWymzPR2hJXO
oe6IhPf+uwf3Bf8gjK8kV+1Wj5gU0W7u7DlFmMGqsyWw2K+BXzZ4kYb5VEjaLxs3eeNsBVcZILZY
im9RCDuU0+/O76Ino3z2/ak8BmHDL/WSazbi30fX49lFC3KMuwx9nhZ1SJ2/U2w/wa9ygWY90JSH
vBN8AZVoNw10M7pNaXFghJb0qJLprSXknOyg8/4eRH3yRB/LJR9zHBVwY4APB/Mp9LpXWAY0frLG
2LWVeqko6SVPinVS1uU9qyGUYsV5WxresS7Lu/5POFbhJs/obzB6QR5vgORPHACTl929G8NSuVqn
T0zn36pCNOL09TG5uobZP6zcOO42VT09VbDx8MA3iBoKSr0Qb9py7vuWts94rO67vnl2YU6ScdnZ
QXetp/xkxBMG1QUYN/CUIFVvHjvBf5cjtyDpqE0X+a+ZBcutuxv5hrk3h4vU5nedAnfmmz8owrkb
tLQd0YqvsI/OaXRWEJQxTn3CSCJvk5uvbS3fq87M14P/4NL/iqnQ77Y/SeAZx3hwvjxwGiIxgrUX
EahJZAAgCH0K96rT2fE19x959OfXqc7X0kQzHTFs5Es2t64KEpyi4VrN+poYFEq4HT1SmUqMBxIm
1o+rI4JXTDTqMFV09BFtx7oU4CHhYKjTMd37HVkHMU0UGChVsabCaTpQFVU3Mr+AKqePLR8X0MZy
uox3cX0n+jY6urGLoskhJpr1KjXmO2PgNCBxI9JTzvFjNY7BMtHgV4qsMNjaPHvFKOl6S+G2lVQ5
L5BstwQ0jfEILGlz33XLGzaMXss6/up8QqzWJGG8+Rg+G+MoefXkkX/A+TTScxNh+rbn+5CWVcpl
BeFp20FvF7nPWx0bsgNjQVscV4sIVZGSctuznozGepLtkG+jTvGtVrupM78skBLNXF8WZdh2yx/R
xKdQFuaGity1HzdXY64eSoc8bNFBtCeBAYOaWp7M7Y5hWt0V/DjAcx+sbj7YFOesbfhMB47v52TA
Z8hH2x4KCoeHwiOHTIA1CgkpC8tlvG0khDXFUxhWKS/0fGO3CTDqZ4NQAUY+HILsGnYc1/ud5YKx
CAYsysmfWTFcep6BPWXsH0INxpBD7tKtx8l9xASxiTPWMl6Mc5yearYBCeClUOw0exNhNvZx9J2d
C1D+DCqNrOiYPF0JqXfryZKXOCdzNIZXXnoNrzT0dhVquYdxnMEoTX7SLCLta+r4RJqdahUEx6gB
RusWtIPbZY14Nr4Xsc+friqfBSBdeEDLbEWM2Vj6TXRi/JQFIOFWPUMK3yUkTIEtfvndCwsQGAhU
G+GGBNebI2jVuPUSSchuojeoGdUvisDDrKNoNymM1XBHPYc+zjlKy3XAjouLAL2juPbPfVw9tSyT
2/R1yhh48AI/jkV8DWr7veQmAUsy/pmLU+QiO2ARxR7mxz+OmqID0iXiesINUidESMJEv1WpaOgd
B18ks3Nj+RmZf2hD4MkvMHRXBVDyuu1ZzpbkkMhW48q0KNYJo50cHNwAuP0pbL/nBF1tEhPxcLJm
+PLBa2/b/D2GBjjM9VNmUHhsUrK59+kNWN5JRAzWA+eDOe3p0pgI8PkFHb6he+oFuxAO4msByddM
WAxWT6aEJxF4NMa55EOHgD5wR2q8gADKVmHvnL053k1pn+yhOGZr04zBJyhWGDRcrdyQiqe6D74t
lg5nzHOkI9ISBOgUvck4edQU8yZLMxr6j7FrKG/iKVIua5n6zUDz3bkqeYbrc3FCal0m0/zW8o54
RLmeWkTusB1fE05pPG+lS/N4fczd5hUor8UzJL0qX9DURFQ1cqcXo3u2HMJIYTLcNC3vT8Aj6C3Y
JAx38I5lHz5AYc23q5hlOGosZTtLtWfQVZvc1t+Y08FSAB4aayulLZnPm4wT1MmcjHnhq6PZUgsx
jvopEjAR23i8jBBjr0bjbms2z3dOFb10QHpPs2MdZVV4O6Vq0i+Fe7JhhKAv8csIQEtSGoxKPSty
d0h/8YfQdvWlud7LOXvqG6SoVgEzCLPyxbTBpCgjMTZ17wD0h0TTtLh13ax6SiobKkCFvdbxmmeo
UPhFWaqvfXkl1cTGspguYSgeMUTyxJ1D/J9JdZw0XVohDRw4iLbz2B4Ra+2VQFndYTJAo6aguWHa
GWb/czCJSmpqVxoxw7Ci9jiuMJZ3ebhGQSO14AwvQ8323GU9gsbF5ZAv+joh3nwWZyfpDmwNMAtZ
zL/l5e//w2rGP6bvbOliAzb5MHv6JQjx7fj2m16+zCyqgn9iGSDEvFECFKhXh9a+r6dmlxvbQJKL
MSHurH0TjsC/kXReO45jVxT9IgLM4VWkSOUsVXghqisw58yv9+IYMGDPeLqnSyLvPWHvtbXpt7P4
Oq0SNw6jgRU+jMARAubMuOn3ykQedhaQ4icXArp8ER0xT5uTp8nZEvLSMfUexeEEnE7UOQUV7VwM
WMqVgsYdCuN3b0o38BG47/lCUdhTrwuIaeJAo6nALV0aFubUWdukhPvYKc7rVVv0z0kj4kU162Nr
KFTMOXP5UMexEMIJaNudCmoOaCmAZSz3MhUbSTvzLu5Zs8T4o9l3Bl+MoqEP4wrNikJC4G8JjNUo
gnxVxBmpPrsufp+sXGXaIezCNmBIF/KjSEF10OO/IOl+Ta26T8vod4QKvUrCR6sb11EbNtPQbY16
2Fip/zPKD2NqTkmdf+WDgjJHtjhzAQwioaDtM9mhkaJOkYbvP+GEjoX4nOH2r2Rmexoptyqj5y5a
cCgR7Axjgi/Vxr8MJDhcihcZiKatVHQ7OJfiRoRnCv6vKH1HHNIbcN+vRBXgJOlLmjCvXdiz90mJ
e8mC52hKEBVHlkPIM+wZIrtoFd8JNMhOOprAI5yGlbZj9vW7DgACzkr2gIiVgaayPH+OqVAS4VG2
81MHj7AKyw8JYGcWif6mTESgdj2cUSyxWVIxdq1TY41UPCNV3sEseKnifNgNcffDLlbAyBY+Qp4A
Cw1WY0L6tlS+jKFIgATAZWFOLbEuAu8YcEZVWAehqnHWgbbFRNaq/KM+Hh3/UXGQE0eehNvAhOGa
QOcCfGTj84IZmRz62Qjc+IGRLGNKywB6sczocf2O5PWgokvkPpWugqJ+sD6r6GJQ+gchgxWW+gDU
iSSPpGiJaIGXAMJcH/2X0rYItkfKcWOsLpmArHxYOPcpK5wMo6nCFsUhdNcBVx0bYngIFOUuKLRM
cpmyWNrTsKNTmOI/fw7vKBXWSMIURxZJiiuTjTYCXyskUuXoFYH3bTveT8HvzsIUHumOV1DLQuHN
H8jogE+AdeyYdRMZPOS0+83BGvAQ+o3MISa2j7CXoOBEx7AO0cVY1VnFB0PUkrSOupHBv3muhTRD
ssH+bMY0S3holjE+jnYpJFbZIFOx8q9gRSfsQ43pBmRTjc0eA4zu5j2vNDX/L85LBOLUGQhv3TRh
QxEDeQuVB1klljNY2LHKUoF9uCOFz1g1Q5Y5dXNnUqO5UsrnOJAERYnIeoXQZZm92PRNPOpuUk+d
JnHy1eklydT32ELiQxCPCsswhF+v/YRNpOwsnH7BGN/1ORHXYqixIg5EF3sdW8+plB3iWYg3FAnC
Ftmc6gm28Dl/AW4RPVWFRpbRxFtobHCLZx0VPZgwXPyeCaN3ZTJTRaitXSj02b5hll3FS8Zir8sw
yfVjNuV/Yz9Va7mejko9/oUpBu6+Gg+wEvBv19ZfLn37JTRTRfwi7udbKknoytrkMajlJpjrdm1g
UXQLkTemW+T2rHpK7EtOiLbcKLRv4mtjW4imJ8oAFE8dNlCRfTD4MQrEoGRFP2QE6g0goEMgw17j
69+RT3U60UF3M3D+ohhkp+Zs5w1asba4dYP60IzsPTbBr0ucDREy8tjft5XxCrVoWFcVEify5Dzf
1xeABb1vphnXPKHSz1gdm22Nv4ggcSwJUz3563aaqQzB44DLDv4yWSArmR4FDlhjQ0qa8VwHV1HT
ra1eCJ5QW7s2kX6UaHxIKTPTIB3eicQ7a4WiYA6RXjo3PZZSCKtZ0v8lUewlGTtKsbvXi6dmYrLp
MsV7Z/CUYx+Ze7RQqi0uUwUrg0UcyMY5L5RHN4Rr5iamjWVoxNfHo0j/zo+U5u/IY0iRFvAgkejm
Gh0lsFjDTBstmUeoFc69RJnVcf5mI9mC9ZQTeBCFHrkTEt5XE0FQkdhFXVH51hlLNqk9AFySPWK/
4SjIxRfO1WhN2mtnN9agcOUwNkzw71rMZR3NLCmx82KjI9hnV0h5xcuKZqHbRnysVgQpVFsq4pHw
VjOVultlcPuP8T5p46NJEMku0eQrWAaotnGSrzWGOORTFHt9JG4iUoJLj2xhK8pMzxik2yK0Fmcm
23Ibz9q5DxirxBVZxhntJih5F6QYmXzp4O+1xD/rnfABnCYkiKKIvHQJywK9AkxPvBKEQAxDBvJG
NIJ3dLbmOmYKud4qWUYAfDVvpcLfBCLJbkYzQj3D4eLgkebD1Im3lUj6YL8FN342lHTL8A2NF9g8
5rvkMDW8DIkwfOh6lpz1UIfMZJgH0rtnu6zQyqQqXu5+ZIHb4mgVGu4ERKLyWlXpBDqR6TF4JGQt
JYcMlACObdasXiD1/gaOFvCo6Rj0KbEo4Rk7o7F8M7BMWulQC1O8Ra53kS3wFBEvUFVOwhEb+zbO
1HxLagzxKohqWMy/NS3NQVZVp8KCj2SmjF4sLhbJEs6dFD7KKUXypsFvzNKbkHqZwK0l9TVDvGD+
k5NQdOsFdpKWWEubLCEH0kpNr24iSPykApDuvI7KEFwCKlx76JbrQcquGDslb7IGyt/ivdbdSowf
Vg7Yqu8kWKOAXbg/4Tf1c800K70lFRfENFR7RhWGp3bNN2ev7VuhBQ2PSTMG1VskFbdek/diP4Nb
Z9Du5+ILyH8ic5lq0UZF/cQoA1wusMLclZfRw4w50yYii3pA/e5VEWxHrf5JSjFt9K5C6oQfbBRq
9jMdJA1ElXiZW7CYfn7vgRNzPRCSUWQWKGp/irYssHZShqyI6fjarEju+hkrlf1QIUwU30C7ptDa
kr4iE+4OZQqJnS3XPOd5Pm6aAsVi0FNqCkL/1YUmi4Pgo5oY4ZQiJ7hax+tGxwzrK4bXwTbRSyvY
Z0AehlJgnA9KeJWqaFoCXb/UBRDvLofQk1iAVQxpP8pXK7dGG71I4HBlMitkHI7YOtoloBtkY9zr
BIqje5RdEqR+lYiwg64TYi+WjSWxunGELgRB0Gb4A6JNJoDp6yZtKULIGRwii1bCWjWayf5c6Sja
UHTmJYOfxhg9IMqXkk27p1jTTonazqVrhK3N4NOSMOyaLXWomCkGCnI3Xfy0euML5I9gKMxHrj48
+X5XXeLZS4zJgNLKSa+heEajlpEdowlOpMaNM6v0h61ajLzReGWlblQ2mEddX6wU2ia4z4g3c/ks
TfKfFvAtFQZOdGFElx4RO8/zz/Im735FqR7XKQJDl9rAIagcfzbrrMiVA3qAVvJZTsloT/k0jgms
Mi2ydAJnoQqhEqCwSXtyBky0ZWYNFJnvm2W/T6fbvCadIVkXiRexgPrQxrPLJpVKcakeLXrwMnpX
CIJ3Rr38bWfle+T59pG5xaL/lcnqs2yM2xSvfbT9cDq41Bk8g2iY9d0saSgwZXcqGaEZNJOmNL23
mfJqchO7axvrEGRCUgjn8h6GteSYjHjsNPsaw++iBmsPkuBsikiEgGmck+SsqgD6SuYw5ocl3wNU
e6J/CeQHrHkl8JL+MGSnhEmpse/EjaDf/OqU4BzeDfo9l24pHWthD9pdkUAoHbAcOHpwHWSPX8tb
0LNVkrSbad6nbFpZ3VtYPCU+5pJNRcqtM6ukZ0Qg3DQ6WVQMI7uviknpP6u6FfpxhlRZXJErrNgu
MBD5MEN5JYMlSV7ioB994IpMldaK/wQWPIQSwHgmDf4J1n/DEHS4T/kprT57yvFs+s5VaTXO78rw
yNW7OR069enPf7760oz3qH5AONxY8yfIHyRIN8HYJ/O+623iqGbroLd7n3ykOmq90ARhsavwhxND
nu2tGlnfTcQYq1fg0ErLTbL1BFs5brZiSy/2Fg6wpJXfMnnGCJtggLXMe8qLqEOf+RaLlyH95gyP
wIaD9T5NzV/XPgvxOqsgVf5ilYwbnQME3aJ0avPPMPjX+qxaKSCEiQQQNMID66dJ5795pIMPLfsn
+g9Z/uczAvLVpyzdsNq6MsNKDL/80JD+0Muh6yTuRtEIjSLML5s38PJWoWbaY84YXuKDZUtgCQ7H
CRFy4MqGiQvgU2qQSEbPDOedkfCWUY6P+k8uPIt0qxVbGbAMceFht4esFPee2t4q4OPWxS94wI+m
/CTLqVIPCK1Nwc53oNz4MHvlrR2O+gI5zwnXhpwTY7jYjNFGCba5euJXJtrOMM6zee6ZEDEIAKo6
ONZcb6Kq2gQ9YYQD4n0GK8Pw2dGJStKAGwS3CygfBDMMUT41TneR4b9FCEHABa0yvqb3AwSp71sz
dGWSdkHuYSHgKmDmZNB7yPEm1ViYgels9S/UElSkPNLVx4hUPZKBVVFKhQY4Axypy7DdQg08snFm
+Y2lGJINLx8vgTm1XjUHzJC9eL5gMWayRi3P2n6W3lv5PaTYOIvJOU0uaf0ZEK4yGocKdc24hmzR
UqFNMNG7cxwviYPVtB2kRxrcMo2XNLJj4dvq4WMjQSoO4XjVxgffs1ax1L5vtDqDQ/ou1kBpmUpA
MVnJ8i1Af1Q3du3zf+z85JxfA2S1A3r7OYOM+pDifVbdpfLTjO+kTmbpnyT/YN5lh/JZI/wKGDak
8EoWDicubOU6DV9jBaIEJxYek1XEEDbjLpaINQ9XkrWrpn/mgkVlm5PMPkyecqXrn9NwMRmooywt
Q7IznvL0N1JLi2lIVsUxk2/cb2jfvkEJODgAVpxmjpWPkHAxj6CbrcoFkc40UHoaTmY+IvkLdAWw
+At7YoePghDLghBeZolz/FI6kmbIHWknHnn8LcRTReMPea2rePR3aomffdLAYrvLU17yJS3vZcOZ
0/LXFWSHUGJf6h/EkdIMiana//jp0aifRvWnme+m+FY0x7R6ldO5lB5xfgrGN9X/qvksQibUo/VW
DvK+YG5HMOQKMEVAKVVA086vPO4M6+xO+id8NCBRINhSZc2r8mmwc0JgywgUBKdobGT69Zyc9XmR
iGYdomk2G0TcjT1P8dfQfrGDXzPbWlESgCc0SpSwgV2GKrseFHr5t5ktAC1PFODf15b5qJR9g5Qi
nN9MBMs5T32N25RNJMUWmtplY/gVtX8pO5EUxINc/evrTcsUWJOb/84eU+tYBqHGGy0vbHFdT7c2
JmMAV08z2Ap/VkKRGOIP7DYpc1GAY59zwJPAtLVABv5W6EFYL2MH7k89I/pMYQoJX9EqWG5wNQdE
hWoNGXW8TSpVkqCXcORobiEuUF7w4JODwjKo60pQ6aycp4yCD8IRSZYQoBmz2yj0cSBupsUrMkGk
9yGrRBQFeG27pgTWk22jBEC4ASweh/RAVDIpQhpx6eJzkqedOQAcp3Qq2Per7cTNpjidXrqt8pYQ
vhKqvOdMG1gWrXXMBzq3KnFM6xDXXU8CQEOuDfMJBMQf6Eqe8MzWJqE6BVwCAcIYv2FNzyOIXBCC
UV6zVuZ2jP4zz9tmDj9SS7woBJagfASgPkJjWrfJhDISCUnywobYzTeh+UxMgmpxr+tE5GB9Lo37
QN2l+8Jq+cPJDU/veJgC+m92gFn3Y0V7wziI8XnQPom1Ytn5M7FBoFMjoDRez1RMk9rC4v+Y1L0Y
LSHyWwikG6Z5Dg9/kJDoXnZrCz9AYX0oEKwKmp6ei1bkAC0hsYwEjAwNTCdgBzwlDFqzWlpbJAAq
Uo3Xk9qL4zGNU9I5Gv4Z3YkAb7YLm7gL3YEgNIUJTc8UEEwh88VTU8FDtW7Lv8dM3xVEHLwpy8cL
rWNtZeqm7UD794xmKYyLnuukDFeCfAzGi1rfE6rXmFLK+qm7D3PgnFb5qVmNy/gGBxN9EJ7/FCOp
xSOlsQ6EQFEChJmMhy/+E1EzZ4ew5PnRAx4J/y9D3qRwNPuMkTtuB8ZzlKGEafGAR3QxKRC5FpwF
u2j28Zlb1czB4ZkkkuoWfncViXsJovm6sItYkTDUQTjPFl/F40Q5e0BQdR+C8ZSky7bvXR5k7uoS
iAFBJtlLi3ZiIxw17tQGWUTaA5EC6qSnDCMD1VEDaxfEpVfMw7HTtUtnxfwkmfkk5Yc7aHnncPca
mteWDMBk1G+a7owCL7DU7QoEECK4eGpLpOS6TS70hlS9o4CJDiH2qS7FHW6Fjd+zXZXeG/nfHCCS
YOomq6VnjdHel8RHEhW7YuApmkYPLQE/60AWD2rfsNqVMpCE8haADRFF/AFEe0AxGLNii0fe61Uo
LUxoAwxMgqwezcy6mjCM4eH+oNzdCyAWBm7srtXdGT2d2IIpzO506iczGs64ge6FaaAtVg/BOHtG
n9ySvjzihjgUQXSp/LUq9yyHe3GrNv4N37ZnaM2plZvTWi6l48CcLlOJZ2smt+sR3bP+02Z42j4i
KzFfq42ECHg6SLHpIpBnpEZYKNeMnqEzAPFZ+sOtFUmWjPIWsrf0DMXuvZINtqXZMW+aQ1AF8NgM
KKStZ4bMe03ljcQ9UnatU92od3SRJzXXvCL9jNLsn0ayEPFvVbltLDTPobCX4mIvw3CQKExTMRuc
IJtfsmpd0lz8GxO2IjQBRxWvGS4TJ5UIbNm1dfVZC/FfpZmnfAgeqe7oZX0jgPy3Mbnyg4EpWHwM
/GkrSUhEKr36Si2myBwfKWNAVGo6ksXlbB/MD2LP6d6+JEa+GfJKSeF73lZJsSkqDAAEgvaqncan
cQkv63/reO83e38GB+9C3ZmtJRNwh2+5Da9YYZrQi+Z71LEd8SChxvIDX6PUHOrkHqnfkcFxDgM+
bw699l7zumQq8U4BowNtPxepzdjHLD9hcLIu+AzUUxO98pk7jKVwKjC0ZaAm2GzhmKqMFAv8RS2f
dfMo7VaSJ8kfzGccIrEJPYZb9gu/1o5ZuGf+QJyQtXpSrYwXsd/l4jlWruxWbT30suwMaRd5lL2M
JcK/cryW0JsrR0nWovKMm0/eag7io7KyHIzp8jHm0pZApc/KyYou+prJlBc0J14lgMX1Sh1YlCMo
RfO5zgMUTTLp4ZQKJrolyLsrJXg28kY1HikHcIYcv1Oecr2TGJAmWyn3hs5DGsd/IuWgQ3FCnl5K
4lZ0aUeKPyV5qyO0nevC3CA7mONtWL24K1c5Aez62ayOoHEJXLNLG+5ntRtWhBRoR04X0/I402yl
BE64y6Rvoq1Be/lkNKQHJk5Kvo7XhTMO2zhAqeZEEKv+cXk5QnhqGeD5Ea3DUUHaKfX3Ej4HG2sZ
zUc0HTSSObFxAVkED+sIP0ADdYsgENjy0z+lv2ZWTtrHZ8JxEV2XkUHHUyGamxEE5bzXfVIez+Ea
laJ+oeI39Uc97rIQO/hd7V/VTB/4yISPSH/RH9XzuhU3k/UsKedz6ViPDj8g7cyGzT6U+Rt/cjfU
LllyxGLbxbvRBQ6v783i1Kq3EmeCoc4wS8+AVTFRQGx0p/FcAQ8V90P/4pclynbSzrl5MUEZNq42
nTtzS+KFI/IiUKdnOwKG7Vl2U48HJ99G4WFkSwntXsm/s/lX0O7V4Kb2c0KE9Rv6r0a6hdEfxfpg
eRikk3YzaTdYkfEzUH+GyS2sJ3U4RN+PhVare8L44DAWzavhCDz3P6Xjr0XjFG9bV8jPRnUkiZJz
047SO7+n3VpeUPxG3H9S8aEzGB/d1mFRHJlsgZk0c2V35fegvk/tby14BpAc9aSNOyHez5Wb24HN
Yw7jqOuI6r3mNqa41MbbvG6bz1KjutqW0a7tvnsKNaO9ReCscfMCm7/H6lGuNon1xee/NiSU0FfS
NZavwkvcAeFy/AgnL4XTz5kBwtMTchf2MBmRIMWShOvorXdhvueXmYLVWHEekflWGQ5AJewKhBHq
v3nvIbcJKBaBvUgd6UT9taHLlUfkmEiSSC0YPB3jZl8dNIuF8oY9zsooX60P6AyEMfRNyjDLK4kz
jvAYQaJlPhL1b37jEUHDDgqo1jWpmYOLZyndaIkOE8rTyY1K+Z8j1OeS6d9cv/zmOIZvefO1PGn5
OBBcFDpME6jcWXDZ/F2KkrIiamIfKVtmYytt9YOqnMbkPVcv8/KNHQf1TIgNVMirNZyb4IJncWUI
67UM4L0+0hLRN8G+m8BRbMvmBAG5Q2E5HApxP1m3thxZSlarGlHjWGwynIzCH5hRuwaiJEY/g/Ab
edDLjI+JCrNTLm3xvfyAHxdRftUVOtuF0t7cyvxSVVtITixjNM+0WFru6/rRVJeasukdNXZvcbxs
G+EVOhy4jkxGsB3wE596Tt2kuzYOHlDpo/CPcv2O5Aa936pFt0/lwlF0CtNN13kwuv0V4y3lFTRH
YCA+n5ctOhAuyhtpIszZ3JS2uPK3oXDiUwinr//20+z0ZK/yv0z5sHi54vQeKH8kTfS3rvZQhKbv
BbNWZlbtPrJckWg6fx25BqlgaXTxtV20LGXoqamSV/kiyp5ufvSQ+mvI+aJz73UI2Ci4KfYKfRfB
ztDAhwBIV/fMpxV6QRSlxQJV/SeT6NbtrODazftp9UUWOdIGmpOd2ewXcvKUvfeJ5685WpGbu0BV
QWoDZ6OzTJo/cq4deLi2imJDIJ8SlSy0/dOMbHc6CNoJoJWOt7HbVXSRg/pDrySGN5y2fJY3M/BK
INzEYsx7IyVKiUiGl5Iw4NqMuTdaJy18C6UdsSqrfj24M870wkPzL/XnlCc01N6Sellf7/LxaPHB
FzBhmz18EYgV38H8nQtMhdS3RTlOBKQNKYZe/I3TObkq/qaznEWOyg8wOqpHeWdrB9y8CJpdbMTr
2VTX+cI/lFLaDLIf+TSVJwV6EK2H8qyw3e3H5xQCJfC+dGbiVG2etS09Hewo57nu/Tz57spgi0/Y
Km9WQXzk2hieEOCh6y7AY/AbBBEb0i4IvNOFnzqwudBbV0xd4kOMkt33jjhaUotRMXhR7ZlrwSER
ahY2fbDBixrNr0rbWvUpY6RsrahzVuGVAR+UXbDcxScLGrbF4FYcKQcftuPFbVkFabsuOY6RpxC0
942QaoUFwiXPbVz9Mx2VpSvheJsGuLFmnMdu0yuM0beC9UosN00vMVdOYMPSbw7mCqSYi6rDZx3k
MKyjt4qXYqK7SMbB4iBGgcUngQMLoIienEeDKUiBrU57a9NL158UCh7jTVeokCyytF21+mhbyllm
7R6Ck/9PQxqqRLOHusIQlo4KKsSqXVpZAWgwDKDkrJhrjsX0YVBRbQJXwc3R0D1vSs1WWZYionJr
FGcXsqSlZK+397RY07DTxCDnPqXj1SifOP7ZZ/BcZv98PvJGgdP3JYX+yWQK12mEtD7M6cYBP0yO
yEuubGvzhYJx5MTID2104c1EXZ8pAz37S75p4d4XoQhxt/F6ELWxlBqd8SHMeyy12XY2Dlp8gk7j
TjGn837kogDgwSNJSh1mXZ42bCowSBKc0WBf5vFhhDsh3YIyaV/UMevaWvNIr3LzkIdbgc2w6Krt
ncU0U0AFfh/1DNMLEUGdvkNgXpW7PCTjw5kwKWQngRcGqhsSDNA/qCHEfSjfM+odOd8MygYfCUWv
JXs8jElGFrHTF3tzPA3WbrYh3YoeogAezohP1oCb0IPUDcYfY9wtGW95hcTVGdTAZadClDJ/qS86
PUxCwAIzhMgzB1WlLqmRx+INCbqlH5rKS1iJKhuF38Tf6IBmx+88BQLJfkf094RwmMglSK7o7Krd
K+2569nOoMJoaLEgWtu1+av436P81so03pG5QwvIOuqW4ZR0NdTYMFFFlFVytkc+UvMzpB8ZdCO9
2FUsudYhadM/XOU6YLjBzSsXMF8T4VCEkdR/mcObSLmqLIMyNieqeuOVsYfAM+vtHLFdSTaGeBz/
Rk7z8KsZST0+GvEbYT/EZd6XIm7+DJqrGbKCceHArwj9rXZydlxyDwir1fN3jktN3S0vvO5/iB3j
D/1zeaG6Fv+BrSGzjYmJWW5encwgFapk2r9Z4SEVtuJ0U7XPPllqyEo8TeIlJx0uOOrmGfOUMm3I
gZtt9ss4i7nCMG3mRYuE4Q06CNceaXceE0/so+RKnuOa41U+IjakTMfd60zgBTyydxhzc4wo21h5
K2gZNZY4kBqW3spg/E6TEMOQFc23Ac5PeR/5ssf+aI4Hs7so8b5TN0yoOvQnmdvyZrUDmiUCxWGg
ivxsFg20/zf114gnLAIaVm21ay1cEvFUQurkA1R9F6NFQMpD339Y/VXb8jbK+c7oec27lAjn32V0
KnQfyfzdqWyDxw8WTLbenWh7VPlZCjfkCniUeCqdlOyGNXak5XJQlNuo3nRtn+jvqvyQqdP6/KOt
36vhMxa2c8eBCYMvPjcDbvATNS6G4UJ2Qjbzk91NFz+4hdbdwk032cAF6YguPV28dKAZbPzdiDrR
CN9EFqYOE1wG7fl53pkmWRGHotkyg7YLBTdF5nBpLAfQFJ2H9L8KWe5cHtAgRe3PJ9D9xdR7G3ap
MrtsjariJQXbNt2L+noWTqVd4t9/wPNbc7yQyuV1wjsNL73yZLNlRU8hQHo+QS6vq2up/KjsAFL2
BMBtmN2jvLXuKmyMYlrFw94vIQRekpmK+g2Jcz6s4cBrOWO9bWT+q0Ue3dcY76pvfQU6uN6KBg3e
vtEolXAliMovo8RBHCn3Ony40DmL30z7LYKTBY6YsD1bwQnEVW4Fv0b4o6ubEd9Zv0tLBvlX2BdV
cnguW9Jj0G5q5arhqEnS80Q9BMs76k9W+IMSQPynckPMkmvlbGQYZnBJqA2dhNOZHzOZymNxYJUI
QKvuzwsElpJ0Tt/UYC8L/5qGq4sjs7hRPlRWyRwFgUNxkOu7Ir5zReU65ei4URsv1d9ilsOCcFtu
GTQDTbYlI8xkefDsVVw4aMJFRtnCeBJE8hv+Ld47CL/2yFKnVG/qqGzV9LeyLsnwXWc33aRMOPqW
G4HRZ8Wzyr+AosTieoYXSpPb22x6MSKlX3PmgZumMt75jZOuIvgEDoeGTGpLeMTgtS5QroX3MdjK
mifoF58SjlSWlcmDJDJFxdvFRuJZGlgWXD1G87ZnWtV2x6x80y106uh5oUSsUHWuEpVUHfkDYzbZ
zAlr0ysZxCvFevjpv6R6du2nCR5dB4qPMfpvyP/QKvUsF6ljNeVnadjgshPa4+S+lzbHIdupPij3
e9L806r3pnsN0pMvRAl2MzTqGhD5LgK8agShTXPP7kAVLxHahOqVd5iWpmfUXmmBAhh62SCuteyV
ldu5PAzGzpe/yLjG1INq9FA7FGnKN7Fo6zh+yvbIbcGZoVxlQloqSVixNLaHOlgNza+8RN6zGJf+
hmxPY9zpVKdT4lg1Qq3hJwLbT3zFKhl+6K7smfCkZPUj6K/RReUuEz6DcWmje5ZF1OJVRXVSBHeM
pnZAe2KHjsgvGMEAMvtRzz1vLPcJa7Hka2QSu/wx+DqkcJ3OTOsAYRQfgXAZpKsmHaqJM4syHzvu
qmdmDHggwyHjL6Kb9ALARhpQ4P/TTUhtTo0w61+i8z68zSMTKsAoYUHSj+otzZoic7ICAS5a1ctW
f9KwSzhXfF6xU9e/TJ6OgpBKf3iZPmqP/CkspLYDTQEyOK7l66SfafMpkp2JsKLlSarYBlbRI1OP
1iYujwbDRcpgBBdEkXFe5DFjrepIBVP4+2T84b3Mx4fAgI7+WjMuk+IIf+bsJh9k1k3lptG2KQyK
ZQrRHSr51JrO/JeZGzYRtXLkTZDkXS1uTf/MGcCpANGYdfB/3RcwPXhl3/KwN8x7F97M8ghFoS5h
rjPYVN9rRq0aGh5aOWBs7KneTTZZQ3H2xz2/WR+4gb6Z6OUqStDgr2MuHfXgISxkZcaRgU3lzsZ+
oukHYM9IUtqWwRXBMzJZieHpR9lcdAUn0MoAVX20roLhoOEWgGbAQc8JVjn895tj+BpfQfaIp2OY
fVfDaSmStQCKLqijCKXbWDy1wUtYAYf5zeKC0WJ4k1T5bMk7inXDG6ZNS21Tc8ismHoYEKF4S0Of
c5aPSdipmReZJ7LC037T1p9yhJzlTZXXVe811vOL3NXqzIkSrlu8hle6SKcMNkPyPrOUyzkrjfTf
sNG1M1vMQl+jS1aSbfLQU3f5zFlYROYNM4tNvhFFO2zCTR7c9f635c/KvWHLqNkYAoQ6l2iJ9/0N
NtoqwHumD08x2XasZaaV/gnr02yRzLzL4j9K9h4cZke4ARLnLetSPNvb5WkW5H2961/CJ6e5lm5a
iCoNRabioZ7mSPbaAh3gYRlrGjLiRddsSLe9h9IHtYI0beRoPxWHHECzI7C6fRItbUv1v077NhUG
JexKlgUG6sVRWLfKdfkXi+wP4vmDb0Yo7oZ1YF88sQJVrqN4RmPOJ8LIZTllWxfFMrKrTwNBT9t+
cg2Oxj6ztsFMVkFsfxHViH0DnQGlqtOzrnPiyY64WDLxpqrnuHwyUC4MlKXjBbNhJJyniXmcN2WH
0kNORdqgeV1GSFXyzrBOV2AJHgvpQ8o//GPB5KC+pqHhSigjm/kzZh8r1Q8zeROss9F68nSs+72I
k4MKeUDjA0g0g3rNoCIFaVz+TGrEJ/hSGJWkzT+I07j+2DrVB31Fbiw31ie3FErFN752naB0erz0
NGwid6rels4Zht9IbQBY1EZLhplQ3qIr41jd1Vx62fjZxBuCT4k5/YrzL19GPYMxp6MPNnaEJvDG
bfrxynXNb7bcnMAE173xpNnB/6uuun6BbgN7Es/L8ai1m7C4lmAFod8Y1jOZz+h9WtBG8kbHZg1Z
OXJLJJLJ75QA7egOy9RFC3fdsgzwj1n00XQrlmYitY7wVfO3k+rDzD4RJ7OO3BfVOQv/6SisxviY
M6AxgkeDwl01vgVx+z+Wzmu3cSQLw09EgDncSpSoHG3J8g3hdmDOmU+/Xw0W2AUWg9luWyKrzvlj
IZ1NqL0QHoVJRW6OsnqL3K8RyhJ/3bKpno2/75aW6wfnnkRv7gRz3mZgQ3NHOw4HuvbrGx+R/zS7
d8fcVuqmTf+1AdPRbiz/zd2nJCH+5SIP/8OyR4Y1+dPw7yGGc4EOJMpTrPKafg+qXR3cgZrp5dyz
H65sIVP9QgJGjSpxOfDlJQV4FbdtNhATOd7B5Yts34FBVJ4fFAujgp7nuYk4+k8Vybj4UJcZJ3VK
rbGFs7pn0vXBPaxMSC7+BKfQjYyDzrs8PU25JsmGhJt1wzFX/RtCeiHL9y3FiW1J6SZqm/RN4nVF
tLvE/thRWVijzvxNbMHoqvQY896QKuGTrRsHPJ788VJwHKicy9Z01ZvUh2B0fvRo8MmAe1dYOcTz
NumfannPmlOR/xAMtRRtFllyl+WXgZ/PN648aCOiHzXgB85vbXJJ7vF8tUaucHDOzTgVuHfcUOw8
SBjQuAWg+fz1pQobAkyCbJ1zb/xGzQytCryJcLGMKed57wRQJKOZ7p8ouxgLzhZF8zJOwi0eiFWa
X0P3X+pjEJEgZrEAcMSnq1o+WSiexjFd6VqAm9dZGrq6IBEisZc4GMbwAjDElms6+5R9uzYZxwcM
hQRzTEdF46zh9xr3QfESb2Ihn2QHCI9dk3KPRTI9a469Jjjp/las3GJJ4JrgQeTOB8hpuE4iUsTJ
u1ReTrWdpXXsO0vxC6igoiZ08yBE4dN77Gz66Y5UeaGV53ni0EDiu2UvyDKPSH3Fol/pkImRAG1C
2Z1NrqpC/acl38D2lrqv8mNmbEKMjrLau+Ju6NUZEG47KbcRvMFe5R7bYa6sU/Mgfzarbqk2N6S7
K4ehtsSRk/GiM6FZ5sactqX53tfwR3z8SXbV2odmYpJcp+XJVv/EJ2Fpb9rwngcfImmUvLuBK1o6
shJyUknKFt5HfSbSHnDy8TdG2Lyuk08QLQ0misXiEfwE2qbG85qkH3N+4HOLYY46FQZgMSCwPFjD
R6Wvw4lmGEgdBmv61E52fcL3iIrPWuB7g91Hq5icaky+7Xqks2E3SagZynppY0ZPMArp0ZWvV0HD
17A+wMXPiC9z+SNwrn59h2Qgvmgf9pue1IKjfXSaVdMdWusniz7Gt6q6YMS3iYJfYFDk/00ApX3V
9+N7vgQIkwFgEeI0HpMSwUgOfNBcf2btfZzefEa4eERzwPBKRiGxnRuSgBfie0dcKLA92vdQe/6z
LKyZ7ZXwYtne69FfsfyXDyy+E/DCiEv5WMlbQ/j1jlSvL4ijWios0inrjhWcfdOz9/1U8Pw86vlL
0l6d+Ycq3+93qv9PK3GFLED/jKc638z+Ifgc3/8AHtZMmDckKaviHvW7eHTb6qfEY4TEnRu01hEJ
2MfWQVrPUaULMu+9s2uXu9nPGDXXHQO8v/fjK4o7wflYydrwd9PK9NC7yUSq6G9j9l5FfxrUMNp/
hydEgb+ZYUGSmtec5bumra7NjRsSs2WtHDps28p1oqImWqVrnTvvrSC0wqL60QQ2k4mhVvLPvHyJ
w9VsvxQumOGqko3nE7svYx7uGpW5McCverMNkGh50cboZjuGJSTQCfn99lIi4vqnXXNHJH8WFta5
dVwy1EDmNsRIhepPZS3UDtrn6PQQB18z6cIEfiJ8KNyeqLnAfynkJxjUEDphunQALLUJp/d74F8Z
GWYbHgPHFHbcdqvATBf0h5R/dfjmDEd+big+gGXwxPu4rt0xiXbC8dJjEs14OTqSWoJd0u4T1HSJ
feRMlPG1TwMNy9a3irynMDm6SsIraVryvTHZSlCSmtsi8MRyDfNJLQw+Rkt7djARkdCrgLojuuA/
kGK0MLgqsKmsITaZb+Rj+LBZvUFd8zYl7SMnMGinKFedtVP3P6XqXz1zTR4Gd1jH3UFm9+X+jtZc
KMZ/uwz4l0F4TB6fEoJOeSh9ElhlggDNR6/M4LaUuozP1H9OPTv8nyN9SOkHrYhGhOxiM8rrhAC3
rbLB+NogXpq2htetJeTniDGwb/AKPL84dI1fVIBw5ulCx+zVCRvVhPuLmsgNkiS9fupySwDllzF9
iL0QZ6JTn8XeWdX/mr+EE8QA0prRCtXFWaO4j6AeCIniplT7tP41/BNYVEEqUH7WxdUt7lp74HJr
3Mq6Qb8p1c1GxLvCxAr8AFAl0iKl4FutoqVCoYQyVsjS8XgKOx+ipVZD8td/+/KX7exDTcHk9i83
T3wy7DARZy0OYFfIf0D9YkKanfcRRVrIbSASDdQdIScuDhb1mUVrXTuX3dEP+BORpvrFM8JDT6EW
MQCM4zK3GLn3qiIC1bDOTgfd3Gnq3q6B1D1EcTp6WZzuIIladjejd21gtTO/YaiIjfh9R49qfTj9
V2T8DBWyP+OnY8YiDYYSRu4vmHtjKbEjexP1lO4seXoK3boCoWS4IjaoR8JuyIvjo+0oBAJjs+B0
/L5DkXzHztRah6lfQ9MrWPXQn3XzyQxvfKf2DCXHaBRTJty0x3TSFtUr58Qaidas+n5dTb8mipgU
lLXqLjVbf4f0TrEhYtOvOjv72QUws2fIC0mjaJFCDSP6tbxf1vNFcGHxWyv9adWXaMHjQqR9huMe
hCZh3JjSVQzKGlNKFSbhMufhCypeVWNcBgog6b6RT8Ubc1CCqES+Nz3ESrkZpJcSwiCzP+QkeIiL
Ki44GF9m4XYlxoFcAXOfVjEndVoxgaQd6qcVyTVhsAFXJ4srVDbMU+LbKLVrHzac7QHrB7uT0MLa
aCohnOP2wB9E47FHo9SQfqYcJAsfbxpN87jfjU3zNrLS6msAbsfYtwzf0cXCrzcbR5L/KcCc2fN2
0rxgOFta1R5wxeRnwRWzRH/KYKeLLBM2DH86KcVFPO8pOR1Z9Vbx5RcDOTe8BKXPs+Tx5Qd3cS8L
vQnclTptxZff+c+GFLSoYJMNBxAKQhBAdpy9SqEWV+0YU65TM+1wVZvOS54PWnmrpDeaGNVu5+cv
DgVN89ToMcNtNExe1NHIDhBmGS4L7LRtyYhL9GjWvchGYNlDAAqYKVwvOGi18oIdzzXSvZi6ws5Y
dvzMFjc04ozlTKaYEGEPtbAm8YsXBN0MkPToLnH7GXmy0QNzJUfEihIFXuqzlyeNpzcZhKwg9RC0
wgHlZPnQjz0nrtpS1spVILYss3OW+QFjEsBYKZl7HwyVHGBzXDkyEcFb4G9YEDgzaEhJQRl9o8jV
U4N9abzJMbqHr6r2fIadFgQUPxbR9ygJk3bZhqTDiccGRFGytp82biC1+DGVazUfiWzSqbSJ+9QV
otRU5TtCBV3Z3TL1gO362EMaphNcU0Eab/krcETX2aUmfRJM15G5/cxvVgfUShYvbm/f2+Qv4FqA
OjAuQXppdTBXNKp4mULrs8Kir2FIcaZ/QhY1dCtOZ/bndSHtfEZenskyOM/ZJpruo3OfkCWGPVQa
+8Al4QjAroow729eOpwI+0l51HW9rOvv4qVV70aJNAQkzRwZ8pEHEge5jcVbBSwm22RCJLzlce6O
l5qCcIp/ejCzHoQ4tyyEKR1Y2YUwYQPYcTDA70FNrV1KPVO3o7jcwVic//qpjH1qo/h3cZiKH9T9
kpsaQoeYSmWGpXOADFFGoa7K4Lg5S3mz9YJUoy8VRF4qzv8wQc+gh+oyJ73JbZZ2fJmSh66cJ1hm
YScJ7T+6KhZSeOHCmcNxE2ifioSztf5s/LUmoq7uDQoPMpFpk71Hwk8A3W+jkQDZIrOYuRwArI7q
RbtU12XqMaSvJuMYwuzX6pOXeFM5p878qBFnTLSfxwHqcV6RiSqNOp5446IVWgMUCX9k4y6yf2H+
BQHR6BumB8mHUuJwSeVtM+5FPKuy7JiJvyoB2Vl7LWDpqpcDq8TAvAD8pJvXavjmTZaJu14YRMOm
/1Fr7yK51889mWiWEmNdrTOMzikw8ODiJiTEB2MXXJ2VwTscG4s4F9QqaHQJCnCpPO5XaLSIm17m
rTc4zzpmSWiMBcXoRrOxDD7J5JMhMpo3c3gpjGOQQUbxdGhMNM7cuVbZfAcIsm2+wSQuiSj8odx4
HeVb/8sQWsp9C7bMx0l7lpC9yJYEXvIi8HplBfyGvrvBnrDspGxbovy38aNoBcy2xg0DQzCsWINI
LQWkRJr4wRm4kOYHUSwqgPmFbLrZHdc9iUi85FD6M03ZYG77hC62jBVZoXo0ZjocGQ2l7mh3j5Zf
lXZcTqNUUVihnZUx0WwLANhUEqWUqRuXFBugNflWRWLzWqpPMY4QiZszHW8GZoeyqBffv3VzgZjl
z3qlOED64jE5xwRnWnIPEV7ZqDfMbidOa5W6EIZ9XaFIaxHiUHf+NKKGiLpkWA+mfO34P4X8LtAh
pZ6YrOq1U6irTucm4KeTw6XCpRBjUSoOVg8IeB2ovYib9aSCRBMO+Ztbr6xfNevA0/KLOArC8Eie
I6HlLGPrftqphFiEVzVy5fAkIDY8FkIfgzJyQ8Ir89gqyjxwx5B/NLk9NbnWRwMETNWNE6Q7B422
nT+cHEUCXz6SJv8WokQWrg/K7O2rWWyL9KbW+bJTbollQVyjP0E0P2jlnkDPJYtQeNa9Gs35Rm0P
/EpsKqtOPWYcgSSCwyv+aemXT6zGT8WVJr4HhvAlZrap/FAUPsyM4BVXYUQvzuLcaIu7Ux3EB1sm
nvXieRNXQNpdM/naqqeyHlzLnrdhSf38LK+S2SE6pObdKyhvcYH358Ra+TkhAJXO0IQiUIhO9Z9p
Na6py8hwkM6/NSoyy9g2wUegvdUInpO2Q478krVPRGf/fXTgSiheHeo85WnL3qYVXxXmFBIsJJDp
yIfGA1sarefUXiNMRkX2ZpnL3BNt4+9d/0sjCYsC41K7LsrHsOpWdBMt8JKQnQVdei5LeTGaNx1c
o3TOA0BG9YyDv7zj3EdHwhmdjY+clz0lC3OsMYnOSN2VTZ2vKvu9aHZKfA37Pw1XfEHRZoFNI1Za
t93ErBr9Ei2TFnkgtAt1MklfpCMTHlJrDxXtOOmMpyOHLSu8vDtQws57L+5HySZFz4WuARJvVoR/
0Bf8R5O9KW9INLNZ5jqaHt+r/McM34L0Y8KpMIMf9cMbVeZIpa6MD86vIn/K06lGp1C+kw+EWnBj
E+76pwde9NHZ1x8sPdo9sK4k9WD2ODXTrUiuBFNS0+l2sKER+vK+kenuAFNY/BhMdyaOlPzBBaBI
O+A+Dos1ZBy23L3tVgSN8RKzbtIvTqBGIX86Nv3r97Q5axDv2JYxu7CdyQix7r6PM171jHir1lsN
yh+VPELVRN9a/OodNlhn/DBUHAlQYOLxmmxjp5NtZtoB/y6KC7HxtsykuZBCGmgmwqUxURE6kWd1
BoMb/LcaFrp86dJRYFaOiQ5KbAsXXGx0Qp3JPUeKKeRCkroOQjJhSA29ihPM8j9lqhxBsRJh90Ck
wZphMVyZeNJrjsA0/qnHqxiIxwwAse6BHhJcwC+4WOe3XL6Tzg//XTIxzSgZTg7SB3MfwK9V+k81
X6z8QVc3ughKWnnpe07AnKkHizcAKTP50iZElRSto4qbyUZ3wdcisa7idPQ9NQNK2qOcrNWdhTsK
ZqH7sZsXpL+D8Z36rQ3wf1P2yy+bM+dIUNWirQ7TPzBbmvkQRz1rrAm6tpiQq5l0espVRjsznz5r
h9n8hfzGcwMHROp4MG/JoMIChzaGy7UbL9hC05vW4ehA3Yk2kLRbBk7yGCwIYeNVQ9+KQ7CvMJch
xjZ33DNBvHXUx+zOa7W6+JiORKTZVH1X5beabULtbvOTlMC3+Bv9+thrR6yB3G68K0hBEf6o5ZZF
MM42bfM9Y6PsIW/JAtS+HdzIZv05FLcg2hjFxnaDVaOzBS1yRLvrZJuPCIsmgJ7/TrMRVITyz5WE
WS/aQcUlI2rLjmFIeavsc6RfgpU6Ao2s5fpLIeAlbf4jUo1iZ7rSsoMpWOluSRJRDU7NH7sihwz8
IEG9RWIeZp0FoWZIbxhycCeDq47MJFsDWVVW7GQswcmxaS6JshuGA2HA5CW9k4xz9KPryLFalUuL
hcVmQHdwETLKFwpy1w5DGCS6At59mJv1OLxj41+ksPlhixcXGmIdIc7Xl1a2TtcZf++vswrXYfAS
ixBbUJxvNI/uY2ntxwdqmjRCcm22aeJK1iEAHpARhKjcwTxybMGWFfaqCF8PFfiZ/YRtr40eVfnM
0g9ww1zaiGVXWXHxmfh9QWWUml+lgmsymV1I2ushRIV+eWC4SOvvdxPfZ74COx3Yw7764SvT/hwi
3aaVeqZIveo2UvfbQOLFxie/yYpwKfcALX63gxvgixtaH6q9KZfwiulKfoJiGNKmDv/IulkOarKo
7iHfB92SckiO8l/c/8iI6cGAMu1emZeOwZtPxE217XjL9BWHGqDRepRpvNzI9ZXYONI13ybADzEr
OuqRfN5l0twRjXA3mviuyM2V3w3tAvgXi040dHCQlMRqhSiIwq8vulnwt5jfbK8gU+G4SoHLolPw
10LRztLIl4KRDE1DOn1k3bp3HmH8CMO/1rxLwy33D5PMaHiePGldGftSPXQZ9kvGLzKQaqB3k42z
g9OR4Hf0VakcIqyp3GvDRpq8MrmY+lmVb0NDatClDP805wC4VVQ7EXT8r6o8Yrsw1m0YY104WjWm
X5CTu9xa9q2dabOejaWfnqb+RrqIbT9L66CR8gfhCa2ExXJ+lOYbJZ2o2wzjzQDkMiioGL4mgPtK
vdAhJX5x5rEhvwopHwm+pX6qNUCFm8LxPIY/KlRqj1rMWfklOQnwEkuc4TYq1+5h529S+9Wv6lUG
ZEoLC0pKTGJs2jrPaURgqyh6Qv8+U6FFdu56anm2g0U3eE5yhKN28SKiQxpJ16aiMGAhDRbALUMJ
SHEe0w0aKZ5yI7oINH4mHIDhTwtPajdhu6pXETZ5fa+qZyfCEbDTiIgB4WxvxMcC8t5j0IlZfeNz
cCX4aCb837k9p9GPSsxTL/05/QahtNBE5wA29vDjZyDMxucI3I8WUB9Jm+Gi8I1Pp38pR0NfOKhm
HOIFjzJprUhapM8kF2/JcuatZtp0geWQMrhhsRLUfYenCwlVLP2lTAdgs0vL+SlWTVEvO5105mMp
01FSPVGUqhwYIhZvPYVfBTQrynY3ICRtSN41+wOIJFKe0Wua1oO0Dor3mDT0+Hsg/sfRNrgTV5jk
SCD9RaXRrKlrRCpmfIBdoQtrHGbT8JjDjTHukGvW1EeEqLwwI+EblFf+l04hn/hfZGoMFRPZNnZe
fvkVzz/x/Mv7R8nDPgD6pJYPqHepcCevaSUWIwA+UhHanm4E5skrlH7KxrHHWs5WDF+XENLrVVq6
DJmuAyEmVfwl+StIErdq+lbRDeEU6J7Tc9RtC+NQEcDi+KdZu/LjKUcLiTyag8i5yjDqyuAcBPNb
QtCARJjVXoWZ4EILBQ5UPXSYKiP+cux/Q8/YjHmmWJGJm9lkEogqJKSYvfHKW65q+UFa1CJWNloU
irtLUb2hPhIigFRxn3vI5/VttYk9aPb2aGn1pVHeeVxg9mNtJ0T8hnO6KOWllM9y+gmJhPhc4si2
kv0AfE+Z+CQz/UhYI7lYFHTGlf1mSVuyPXFEYzbeD5qNMrpHYPytG7shuY7Fsk5cXUP4jNFqLL5S
moO+CF1piXVIb+IImOInPfaN+eHUW8PBDOnqCv1NAhPnd8vrS/Vm6z8AHAlHT8dThLoFRenSSHes
CsKB5kFxOy/+dS8iJbBHx1ukx0rVyMDZJvgNCh4jAAFyumnIQZZIWq+RedaWRb9YIzrO/vTiov75
HLXOHqnkFF1B8Baawp7kXJPot0n3WrQKCg+GJSgeGQL/eeRAr5iOQXyRptIvEIBoW98+dENeY2vG
2asbZ5J8Qi+mcIUJF+kb4nREJi4UQ6xCcqv9OqgBLeVbztCnjSjNhjWBkAoYHJ9owG5/k/oHwgpu
wje0ka6mfTod94LKNblojH9DxBecgRZLazFhTMkBwsntfmSkgQLGmL4tvqbOx64Ne8k4m/CRg+27
eNKTNTOQ1+q/LTCAwDy5PnCgNxDihInCYqJAD9WN7b/X/ZeT/yTg8gb46CqdZs4BtM7ttmTzDMrt
NPx1OvnoqADIeEmuxHOFTBQMFj1qhhl1MK4enVB8uQWLDGr61rcR8Zb2NVH/KfbFzPAVE6dv1yDA
fs/UAXqtnAL56dR/nb3oNhTtjAfCdRLZG+Zj7/awFzdZfLXMdD2BBnJOYS0WcToY8JO7APuh4hme
qv1FP5BqgrrR/fPMsJjeJ2wZAbCCTQ3lKm2fwucSZCj8A/CB48hPDTI0SwjhToMLZdRse2ufVvsq
vsXBRz/AEZgrjYgxPms/OLQD4pRwBf6NzYVKtRXTR0wMIyfVsK/N/2whPgcTBBjw/T2HbUY2xTXA
Z4525Ohshw1CvTReSXx6Pm1z90Q+xsOTJZCiF8kkgANUEMylmNg00q1lrlFTIaoGtdAUYsm5CqXu
AbK+NKtNu6qwNO7h+XqMyQnrEFHDLWKHoOYEKxQ3vCKM79p9CjtqvBJuhFDej9NFSBxj7riwldwk
+4OGD9sdufckXoCrUvehInDuSHBh140cLDZEYuZI0VHT1NZetjbNuKbWVeiTCVVr521je2bwNSGp
iKQjV0qaPdXoBgCPLJ7tErdixryziKq73SIgJGO50fjuNyzY6fiRRedSunXhq09PMe9GMx9AOJrN
sGl0T+wH9MGh9Oqro7pE0557ufZrs8oU7Vc7wEfW+5Q8Iqb4ZmP26spsjlbHL1etfWnP2Q1FzrOZ
eo68/iD0eCEByvNMgrMvwmAbErqvrIbhMQB3DT1yjeAssiw08+SYxMLtEvLyCNKc/My11FcKh2hw
Ao5kDxRc1OXi2U6favNBzxJNwqy1YDGAWQKJG4HIY2U/Gbu+Rr9oZiuDvx47Lbwy2Oi1ZsueqwDz
5SYYdsAflnTCawzIxSNHUkXcECWOnKo91A88WAQd1i1q4nWinZqOSCwOLm9+cBeJ4ccEnS4QKcp1
CCnwy+CFS7l4xlv+X7Ub/lArtjR8GFcEZFhqHKQ/rZsZwuT4I0xMRP5nx6m/RN0z7b/JDMQ8EAAh
8p6hq2xkfyG1n3H7Ps40B9dHv90xx9dX8rIHLrsBNoWxoYT8TxZ/oYYaj2PRU70A9HZkBwuyZ8B5
w+CGxJ2UivfYhXtAGtlfchPfKjWszaIAAWMniu8MjeScxvgX7UfLnj68iQ146C+adcEQKEpeQk83
ftt0RzvRQmGjEHt1hgUKMo2oEX+CwEXWkvuPUOGEoJ+dMw5vUftZYcPVvBGDPHcvv0YIPEk5cL8a
VX45Fq6CiPpLWK7mcRUIlnvBG7gaaY8T7Id+p95DaDz69LuqGMrDE4/5oDDN9uNibEZKPD8D9DEy
AbI/srFhd6KkTIxVnbNhTBibd5yTHM+8AIjIyK+jDnoZlvDkfI3YKMuu8lL7wJ+IdoiG1Awgy/6y
26OjCxmT707aRZQ+wSDiuWLWEKBgEB4cHgIxGpLq6NY1lwTxIxEwbl/cyBEkgeSUdXfq8VKPX1+P
bwwNarPlfa6Kl8Ry2df/qvgg+CkbYQEJ+gsGgyzc83yJ3VrtTolpARbxcfm/0T+6TYQES5q4Psrr
qMe0nIRLCUF4d7GHPywKEiKNeKLgzHsPLE/4KefmUyVHiCDSjvneRu/N0ET3aq/Rn2oRecAuJFwA
DLtxgjDlptocQEQIN9FLCLi+zChbkqudOecw2dnZa2TqbsoYbQNewPQpUIccsphPwogxowauVhGJ
N3RwiN8yjwMXV3UHPMbJn0ZP6nUWg5Nwj2FV4K6JcFspr5rbq8lZQ4KrbogSSnofMJeLkVNQYEgg
9XIXYwtWe2CVW1y9q+q7VB0Uez+judRUl7EqSz9zJu6Zpz8zbiUkUJG/4JtNcyM7DM6ym3I7MYgi
Mig/YfiNbbdRuk3h7IHFciRSYKn9j1YBHRgUCcGNzQpIihizw/IUlawAii7quLHGspZ3D9PtmmxJ
o+SiokWMEhD6yl+Z/VWOnznE2QIuogE/nlwrt9CEwBJrfCecntnRpDSO5AlxynPkCbNwwTU0TQf4
LWYYYpLo9VHX8ciZsuPMafRfTJvCMzOqultfo/G3QybJ60rkUVTeOaOXWmPhZXOYq27YNDD+ZfOf
eEtQkSb2r2EPXP9cVjzcNqk/6KVrJvYBl/kyGfZhvWdOmFpkSj3gHXiWCHudRK7eynclZjeA8VS5
ii090TnvCLeKQOMDRATllKwCEYuMmgP/x5J/LBAS8aX2D35EJkb/H7cyPM3U7r4avIfeiOgEWIVq
RSPZxOZe5oGYuNKQVGi4nDQH8q++8iZHFwMRuEKz937AOIg6inh581BEcD43MefEIDpvQuipP0ey
85p8Y+s7nf0VFT+iTgL2Yhc5i+EBHlWIPBlWxsDrigth8q2ynqPvyMHZx0FTndChyFiPEGrnhTfb
e2jNod+FmNyEuEii5WcjljJmLxAEzIisxvs8JiH2DPQPy5V7UAWd7Cqd+2o+CgJJNOTkKlX3H1KN
cYJYBhmVozEihhxDngvqAmQe/0tsvXUkzEU/ofLPt0lPX1PATlA9bL8rEA01OnXjhxSA0jKDIGse
4MVfHKVClsyTijVSHHGU/z1MOgZa/pEIrYseMRURJqhbaNxN86w/ZdwBirbPCJGKSQMqy1vIsxkf
cXJXEjaWbVvvncokTKpbZZNn624VX8xoD55IdvJiWFtL4CV+LtjX+5jfY35rNZSXNHINVubqsQgu
3UbByQQwW34xPBrIN6x1Z73FhOgAE5ggkOQ7MH6QitOuVfMmZX+zweadrUh5IZRioXF0j4UH5Sni
C6L/vMkz3tXDMG2dWUP0RMzItYNxY7kAxV713S4W9QsmZ/TFli6y+eFD/DtnSAEKU5xxN3CcTfIS
ir7NTqYMJz/vOd8CA7Eb9eck/rF5/8dFWK5lfTn0agUDODcxNKXnNyedm5WlTaQaukp5kmJgCiVb
ZTpBRUB5WJhRhvBovNeOtEkHioLmQ4yIO+KCI9otXLAnB+GtbbBG02Sgqge9OLNqEWvHRaqi4T3L
qIPyLcEE4hHT4fahKsueA9bolrW1isFp/HAtxfgIIQF2umeuAFyN78nw1yXpHDFYSEy8Wgoxkd1k
AfRy/g71XQbiCxFW3oj5CiRmmOSHx10uz4FzTvz3JvxX9HRD2uuT3uMVAKAyLjkoS1JShsDP0s38
d/xuMLupewM1akMHQMPOWqEAZ7vH3ldpB4MvDTdt6eElmjxk2934TxysLbUOYXXOJVwfdFbkjIgF
0jXaXQ54bk1SBUrq2rVHhf34YQ7PykK3TeiGNr98KDMj/9EsuGl1dk9qqyys6VMsqqVlrGv16sg7
8A3LS7bwHe1SX5eOvWQuNcbtOL5EbFuasCMiKbfX7ACInnjhHkP+8PFYZiarm8Jfq6XrkKQEiVlX
3YTDKifM26R+ktktbz9VyyJYjF/R5/BdD7KLK3BkCmK3H80MWQnB3u0uZzGh8oM/lLv7nccNfknE
eWnDy1A+COfhrfNZMtGiIEXrbiDXC5Y8DgiDFC9+lYYJowVftXgVbEJqxs//ENHsHkuUcf3LiACf
jqa106YXKtPK3uL0N6x7kGWLKQD2Ezth9hVE35pAdoNHiASyaxw8+dDf2Tnrrl1JMzqRTiRYiD8a
nwuWA715SybUY8yCU0tYS4R65cPR7xaLk2m9CZ2vk511+TWQf2R5VUVyKTHDylrrj9TQSYoHbxSZ
3yln2hTp8MvvBOmiZcm2Ws/oXT3NHwz1Omn9TURDELs1LZ48NI1LgdlSYEkgKBLjmiJ/8B6KmQwA
A90H9xPBYNSOlZhQVQsaBm3XHH+W6h/pIn59aJqGK20z518ZhJOh0ZjOqNQBHSJpp6zmBkbGsNgJ
H+m2pzewoHvnU0VqEBnfZvzpV9dpQsXLeNUxJ8te7wCn0MmG/+YZsS9WA0nDC4jPziU6FPZm5kjQ
w1Nl8tWXz6n4Kml9i9Ehqm15VvrHIPiRjTgdFfidcEAOa/0Bo9DKiBokWjT/Enz9PnGxftquJpVi
AtxIPSfrvh/Q8zNrnZ6Wn7oaQg/+LW4UxLBXpdzX8rIEi7GCjfTjV0ww9JL5LnDM6BX1NpeMRRV8
57HDTIxICkF/t2lcB2D0KGgwh5yEtrwU+q8y0qhGp5jeeyE7uj/DOlZvie2pF72/tvq5yKXFN422
zM3Cx6SS7e08Ae0WTXHmLbfUq1n3ROaBodzNcjdK6L7cttll3VdFXFuWFXxPhIejm6RUrhBm8pUs
JLF7o3vH8CE8zLsn3Lrw8Ot4mscFEkCo5ED/hJkgbtcR5qsdpKvO91+O3xWKYF/6VvKNAIAB/8Pk
Pq01L2DCeqPGS9DXcfgbDZfU2ffeEOPvNCsMNmxCi95agQ81yWbklI1NRn0vUq6qc9HzEyuPhrwF
ATMRC6g+dB7fyPa5tEG6kDoimIcKIqPaJiOQQ9efRRwYE3d0Vgn2oj0zQeeBLwoZTfLZL4gf+Qek
51duNa3x85AJdNFMFtf6N9c+ihZ8V+7WkxStIhx+CNqIiGA4Y+Dge+9wntUiOry8S2wdsrzXVAXH
/ow19iG3pPvvpX+g8ITIRM0tKL5pp+Sv4iNcWrjSyPwEVWtPsET8mY8y+0EAh8SA1iWJLKlzgJKB
h4nZt7mzggsCmn5wwZ8GACdjdHDS73J++z/eF2K7DmP68TzCCqXkn6ltA/qjSi4F5cWoHG8nz5pO
IKbU1w+zF5pek15y3VlqxoFsuW4G42K08kK2U6Vp104/uGZKloV6wd4G6J0BiAltkGCO+ozP/ILW
vpB85kb0V9HOFtAvN3M3NHx7b5J9kNITaRewnsLsjPda31fKXUV8OgMV1mW7ihEEqTwhwSomPYhn
lxWs4x34jyEc1qI+ynZLgqskxKgl7sy2EgvSkiWaGQjaIBbSc+mbsFwE8WxAsMEZMj3LZtpPTumV
AP6UjJAEonO4Cx0feI6akFrCysF5LAxYDRwWEzBqCo0LML5miysjhEb7TfRNSgxXeJ9YyDlRp5ME
xecr5kqwFmrXXNrpGVdXRbEXuDQtlcBLqf9PrXjhf8f5STourBBJGik/SJV9KNW7wl7XUCAwC0sY
F3dK1BaMa4578KDyB9unlsRqrfgsMGeWBxjdsfg1GoycHqxJ489rP/tMZLyMLH2wdBZvtDaL7EzK
wkysxYRB9SOBh6hJFcKw/sfeeSxHjq3X+lU6anzRgtlwCvUZML33yWRNEEkH7z2eXh+qW0c6R6Eb
uvPbsw6yyGQmsLH3+tf6VpXy5DU4sGJfUXnw/DJgomZ6rxzCWctZJSBydaY8UQV7MZp2QmY6rv3M
0g+fTWS5qYxdvADglayox5s3JiC+xTiLQ4pREF/Hs17MoaAH3pNwhWIVVOZjMkeXFrG2GqodqXdy
wszXsh34LDIgRjpLRtQzSIStZGC1mdc5EIN1RN5D1s8eCSBopxhK7UnT2Rx0zznUDAamSGmluYJD
RSh/Vvab+kJu1OIYFplHsO0vTr1BXdIJIVmsNcsA25b0Vbbl0svCCT1j6Do4ysloEHVIzywstXr1
jUcSWSuVDzBgUM7FiVy4qLOtkJEJ9IXgCjBxP6nW3SeqYjN4PrN2h378opmsJ8vbMOmas+eBYn63
oGknpTql0muWq6x21B3IBgvMoy+X6E6+ddB4uIWwDIr0Q7YOcruQFGze09B6FGyG65prTNtCn5vn
aHdsD+cJZa0z7su5Xd+D7EIlBSS8apJB9BwC5jCwbpZZsmttCf8oKidwrpylEZzzypZvwy8X1/hE
EfaBUVHvYCNiUR0n4xhLzZGcqm5cErFDjwycnnwQqVZBGpfoNEkQeVcEVKKbXGCfIUdACepMcTC6
R5lAlnsw15YCDNniO9GotkGARJ7y3Ueb7dWnly3BbYBv5zHAWSQFjTcvJQ8hbEuQ58VpNm/YBN79
4cjIsGdwTmM83QtM68pTnx2s8NZan0Hz0crDknIANmtZhM3LPOsu64AClmkv1wtO2bHDxpz6EEEi
AMvKnw+Yhs/P4ekoTbkgIAwEpTZSNadVoMwcyyNZdKrn7PacI07wSEOyZk/P4EFtvmLwLl7ynvpv
EhC44olECjlOp744Q004mS+fvbWHqOYp3zodrvYlkIep3/3UYZ9XO8n+1uudaqxVMgHO3dYumvTN
hTok5yDE9LOySN0eVHVGkFAjH65OzdZdaRGbAFyIlOlOAY74yUEz31yFOxwXkdyvpVkwz4MFB8nx
gTqe6njl+MFmknMZMG6UDZks/Pr6OG6vHrI0H0MSqrRmtq+i1Cgh8N6DdCLsmykdI/RHrG5lE6MP
SI1N1rUsv4yFMCjRNMGUd4Wdzp+kbyojydqjGvTFYmJSAGT4Kftb0S400JCx/6loBNGVs1HUDMxI
QfXXjinRsOiW+QJzRrbkQjRWLXN9P7iNwlnPZtRn7GlyvJYHbLQCSlk1z7AGg/KtIsQOn82lUaG8
32A8T3xl38qIUIiMdgfh4GLyJEi5VCKyczwlMdOwLWe7hdZjr/ola/R4BtKSOcnoEaxZopSwe83W
PBMaf4lIHw6vZQlMcpdopyi+1LAE/C3pGymf61zujHNm9oJT+Xg0AmbPTqLMLjEnZsp9CM49RRLi
1VtmHLcVLkpmQFMgFNjVO/ibHOrK4AbcpUu/O1QRk3PGmFSpVNS+eGrRn6Nw/+l4/bRVuYn7ZUEf
G9ifymLtZm7iVO9x+dEYZ2/iLrvh0/PoUCF9EM5s/Rnjoi2uvzh3G/yB9fgAYttpLZyIvccGEwPF
DwiRXx5nNYuuy3pfcqiyxDLMHl53VoaUO2+dc/EFzVZxH4O3sx7CXsmDtzXUYmb3VGK9ljBuxwE1
k2QW2hGXKJe4KY29ZGOsHUluvMntCH4aDZzMtGiQYhsJmdN9xrSXFTH7m9pgd86nQ4VewIDCmzOt
1anTRMsO2VqA2oMqQPqfLEzTHxtc/CkTsaxYohjp6lww34nrgs7slGJFlM9yeYMLWs/4yLL8qBPQ
gpZubmv85yrvaMwhXm6uMlgEH4dfX+3wu04ajqPOcTy9QEce7c1WsxinLQWlkIXOdcjzv1AyZKL2
JcSEX+LUtZnJhhI3Jrgn5MBhzlsFi0CUK0FFYfpZCLAZEsYrHl8Dl4Rmcl96gpZ0afmBwo3MPAMB
+ScmR5jvo4+uooADPwk6dFhdQjZLrq69cMoHsTopNQLCLiEiuCB1hwGDYwhlCVXzpuEY6k4awHCX
Yo+2uxfg+zMSwSvtngIeCy66ig7XH9XspHAGz9gqhD8HkIF4fNl34uEu7gM9O+xz0Kk11nQ7WIpi
1lVHMQ4ixg2i9Xbkl2kQFTcNQ1z1zeYmIzGnLMfBQcgDDPyjpd8phGTevGGex7lql1vUzU9zeKGj
cuEITrUc6rT+GokNwweZZourm739WnzkHrfn1uVKskfCA8dnPinwgpGYqwEiKIDFduWcCxL580Te
4Lqt5VNSr3pz7lSwJZe5w4+bwgNAZdKitWOGCz3bZ5xFOk3G/TxHfh3gZSXbhvfTIwtIPIRDtzKV
PyKogjC8IHzvRsuGMgLqPR0vn3O1o73Z7dZyOwe8O+JeMGfi0PAyeiJfXXYwzqnoqVldxlhR8uVw
Q5+hP6mbor6zHnGQC7xDza1Xhu9m++EH04bgVonscC28nWycy+wtyfFLLUbIYTtnt1Yze8rLFhQf
SLJ8kVpzeFV5hul87jg7xJA2/KmNWWufSTPhW01mkfvWu/PQgtuQGOq9aww/FIKhq9BcjTPtOQjU
qJuWasGWAfHa2/Xl1SKsAUudxlOHywQwQwRFYu1yIYpdyWNwBqfTeyIORQwCqOAgMoRNn0VPMM4d
ETfZmpCMX11LZd+Luwmtgmwf7tDQWbjcsA1S3irN1kO3Tvy76KOlIX6m6o2rU1WIV+HkHE+wA1ah
nGe7SSoFSk03LMHegis5MHviaToeuQayMO2E1pCXXn0vFHJd8zo72bQ2++qlU54qXpOSe9uvp4Ph
T2zrrWcjGFKatHScdeXtNPGmuCfwr7KzzsQuMtZBtDP8u21eMbDVMCreBmWFGdnzLiE6vmIeXe4A
bc1lndkXD1nFRRTVP5gV9cVOqrY6W2d4ErKzIsycD3Ro9co8cbEeiR5JFNel9LCoTu1IJ84RugTM
o4Ky26ngQBRhlxHavZOOw7CSxEPFDBOhXMkSKm301qX3jNNWugGaFtbj/qLx3Bnj50lx67ALy+0n
b6hU0yKxSbAjycDrC7ogLB8SWHr15G/6ukE4lsa68ZZOPkvFBFL1GixkhLsvxcFpyEcHyG21Go1f
jnHw2/2A0URfJOmzV2a9dU0FO/EpD1kmXFa1tpStfAGEqZZvmn9V09sAiosBi7TwxSyCPYxfdsYv
YLNbu0DK39ChhogCv9pZpHzWMUpyjz3fbt4djzthNkQUdLxZYAmMqRzPW4NQAq8zb8j2gXJA4Qra
s1ccO7JTODUbnDQcI4ENG/22o7S6ADmCsCrVBOkJXAVH8AZu3ZGlndnmQ4nYcu28kMQWGYkUhoZF
dNF9CvU74LW2BPBk8x2phYqc+XjPZyYMv2OEQwmxcWZpq1i+URTZV0fAz6W+Q8YajCMdiiiwZKlg
3f8ybnvfUcvNPACDfab9Z8SBz4ipypDP2Gfx0tS7xKkm01J6AEoiJZKkZxnOSXyvzc+Bq0BiBx+P
Fsb2hj/B99npKGuKkkP1PlrqLNCqN34lPZwwlhnKMRNgSA+EJWtmINanTnsYxxaxFk8C9WvsCQmU
e+9d8VJrLvZcKAC7RjkUEbLITlRrqWKnPWp16WdMuIWNvmEuWRzGkVbtA+y82TBReauV4RFXL3bZ
UhTEgIb12/N4GNhIu9bWqTb00PBpiXoxHurV696LYQRA++cnhtqWOwckigOr8TByrkBiVeOkIcpf
SgSyqNQnFY+VQN+j8HRAj5T2LQ70l2gEY7jfPP7g/HQB3STxHfSnO/h0NOyN6BTJDzEA+equwVri
j2vXKQ22DLELStq3bK+8/NijZVUcclPj02Zz1br7XxcO0l+1UVyEfG556i6vEVb0zvlK+LNaEPbj
gLuS7gzuczzTVo61hRM5OmujvnRKg9AAvOISz4tulye0Sc05xbFc1Wytfsl89bRG94iB4QHCBbaz
CZluMKt3shVDD7pRh+xYtPj5eRLivQ6jn2S/4ggz9oLOHUeMH1bubgUMCJ/s97jeuYySePdU46Ao
S5UTGzlpQicFTAMWjp0qf41CMGC4Inho1p61rQQiCuPX/qkSpSzThychvwNp7z4iQdAQ8Ju3LJCr
7Y1oHhavTHmMo0lzXDv1g2dOdM7VxiZmt0b8uVy3KuvdmLjcc5kM4YrpEgsbEBF2NLTlIub0oDTp
s8GkCGP4TqAN2KcC0cliybFRq5O1Im94w9PuTn8aViCPd/0R4IVnd78T7XPoNkpBXeOMDaAlI8RR
98Cor2j52e133kIzXSDyODnuRQZk65ANQ7fRgWpvhw6fAttnpE2EEhuT4dJcedxyzSWNvnTl0jUz
uCf2F8qrmX7l6SH0z52x6etFVW1x2rd4Bks8YNKuE1cbGZSCuPIquC3I5AbfiowAmCI7lfchuTgf
eju1fCbtW8s7opg0yTJiT1Mjmvg0BaUf1Ngypo44RzEHEgJLIlxpBhsNHCucjWAH4lVA6WDkzdUY
T+Y6oL1EOVU9ctF8SBaEDmoJCw7kQCxT2i3BHF5emvDoB2891pEyRHAYmpdC31cSpqBrgu0BoF/K
gPIydr0g80jVOe83I6ydTU9HQdGaqZ9pTq2CqfjBd8+OfK/y91I7++qn5MNKx2ifbUJOX3N+pRcc
JfJ6RTMbmqUrlrnJbRtCi985CdiWW5TjmCSmiWbdrLghYYYxAQdZDL62Lx8dG/oCKEu9IJ1BPN6d
VOMLMRpvXYCxsORzAyaHxahHndk7GUTklUFXN59P91KRmZiPzb6V0y0Tih2RiBhBIsIQ3lW3Di0P
8s738Y5SU2IuTfUaSK82yz+o2dFuuFJQ9cqOm6Zd9JRplN8iyOYF8xKjXzLniEkdtsCBlqpz7dJZ
LdO5swhbCVjPzvS/BvxwTTbvei6DSZZN2P+RJcqiFauvYb87TCaDmxXNKWox8jW19fOKZ7EPRQAO
I3ZbzGBUb/j+M4d2Q3C/zXd+vRAGp8UtYVQjPndlTEprtOrNE2+ecTo32Sf3tyr+aFUexKbOqWlE
QzHrZ7cVUEGO+pruzOZikGAvi3dJm1nd6NPE7FLAvDCao6HipAn2ueDSssh7EozaKsABQojLZB+J
VoOe4qZz8MI3WOrFCo4mxwdBr0ODQZIoCFiXceoYHyQpoINx2zEhqckK+82t4uUPOjnOKdyq5haE
FKEiBZYg+gZz0UDQzhdNtwbG5Qbz0DzXNjsf9hcKyRJSgA0MMQ8zJqEWfQe+NzYXGuSHptlK2jWr
32MdYOitLddSH3E6fzAwDEjH8HyK9hhhK22n468xz9QQMCBpWTshj8c+lxp7kg1FLqL/KLKthcJc
8GYt2m6jDbusO/TShzS2er9H1hz9ng76QV6K4IlXx5QBmxDjhuF6sPtFyvqYEDLQCHDb97y89Bs/
ebSIFmjUMuo7F5RRfcOENABrFjMeoPg3UIwiSPL9K78U5QMQri9zdGy/rfRBnLRGAfPeHZsLfR0B
yBA4veaZwU+Co8HGMtjTn2ky7Qjag9mduvyWtveEO6bMIBv175IJhZH8feR/xNkMYq3JZ+atnWop
qUgz5odlnHVkRXzkHBmwz1Avm3GQnareeaifOuAWRbnSeFCZm3TY2NpaJOUEn6xcTieYh6iSkTHf
j5IvgHndOgCu4WpIsFxQ9FJhkthngHpd5LqMA54h7q18GZIP6vbGXU6rLSUeTiNWMCCWw/y6YCzK
n8T4PXGvfXgzzPfxlkWLDV7HHDX1j5Oc8wrDIrR2vTgX+kZRTxR/DeMaQUbGTOe+/1ZjtYp5wtec
/iMPXdR/G3ehpA44/MI4c2scF98Ox2woF8q+cV/j/isygmnrI7J0FqV7B52bOJ11ALWiGAj4MdNB
FFvFpe/PNLvGFHiE73wC8LQpcmiZ03QcrEjF4QqBGYpz01hEgLb5V9zY2PUZ18JpyCzKdFcttcZs
SEP33caKx24UuzuXKwciPpRChQ9jOsieF950St3YPTPliPmbap25sz5WSjxL5wSZNy5Z7Vahfcsh
bUGRUT+L5J4xpjCx08pXzo0ZEEgm6+mKCzwTr7z6yN/Qgs59mncHONIVwUP3LaYCzIGizBT7arsk
30kJnDTS5sBvxylK8FG2X7yNdXs0rY0f32R7gSjKbtPyz7F65K2ypB0CqecC9tglNlTrHXFMaZ7m
pxyt12k3tXRA1etRn6xiljTOXCrPIH5rzlbpnqWYYmx0YMzCRTmOWwg7jxeOSyyQNUD7ZBnkhO1S
k+pPSx1oav5Sq9mmiZ8DkiSRJHc5tOAVtr5+V5BTagYMLXAeMnEmTzCoaXsvBCnwkIx17KaIIRxg
gPpqTBoYDM34i2C0StWtbTbDYgjW/Oqou427L/5AGBQj64SRXg5of6WKY0FZcvOl9FtHumfmobe3
ZbY1mhNDBKCoYX/01S89rLgDT0V5DsqzKt+z5Bi10xCdKsHSOOUecTs6Ir4V527E15bHnbeQhiWQ
+SJ7TcOGYxdjLRd4LyGSihmgdrPSc28dMxT/ID6paJD4eMW7B/tpIEONLA9n/2czrMIB09KS0w+5
nVS+BPl+7OTVaZob0NXYVeFmhrKs4F5u4I0ua/Om4+PlXWY5jeK13B1VZU/BjxvchDMs7Cybq2FA
me6hxbquoaAF7BT4HXyPB1GszVEfVR5F/jrVn1FsTpzW2qtlx8lwrQDH1lZ6/lMDYW8LaWXWKPPm
KWf2nRGW4+nHyQuvC1W9rCRMedvvRjoD7hLeocdmQsx3lheXrI2mUmUx+K5XyKxG8wm8D/NV2Mxr
tPEK+NciBLgkFRUWps8u+8w0uBDzSttEJOj6nijWt8AIkLhfuPIlh+j9zyZ7qyt0YP50JNkDG3ed
qRZOuXBhew8ZPp+KOsxmcjYk8yLYVhC3LG5tMKOmwcH65HIq7ScMKDo4yWIlKxwuQtRY5wRTUwv3
xADKYhuZ70KnKgUfY7QdslVr7HOkaFl9hOBDYO9B7NRmkf6elEyxUBcxQ9kwbtnOh29ddFdMKOpk
3QS7/J7uO8YmSoAki41eOXvtW6su7Y6z0C18phYmrYpVxwMWVX7oNZsW6TkQOhZ4SswRCNRu6CXG
zGQVmHfmPi9ZL3jOFxh/Pkq4qwHhoS0LUJbh+sNzySJTDns3P6VAkiSdI5H0Mw5/4jTjoJKhWGDZ
Q4WxaR5gNkfADldCHsxk5kdyHrF0rVtavdplpc37ep21z3zUbiq8ePUZyKFmN4jMW559DsJ1xP6t
1p4OMtiAbjOpWgbwHKO88N6TyXA2Vrws6iXtKjwUeajy/PISDBoaDg+Vy1B51Xs2iuG5hjjDc4vR
sivvx5BiglWEWS03mYrETiX6fAR089wc11cXz/7os4/1lUczBRsIbc0Z+dwa9zEVIS9hhcG5YR7K
X+Z2J6NbZ/lrysZEajD5dO+jtSYo55Qpov7zaHDwtbeI+AYG8cYbg76v0ojJkD4C59tEzkrxH+3S
5jEQkpJQU2uWI6e7CPVumpdURs3gvVNQZFgAaR7NMcoxUhJ7uopHTIDDrzXtCnMOJuSRkkQpQPQo
JXrhVkH8Gg+vDKv3Q7x09Yyj6FslTuypcE2XPHuHYS5Y7T3oFcg/nk1R6HMoDr6x5mIazeaKS4rb
4LFL65kl0TmO/bSgX5yLVqtGkEaO5Pbduj8LH+kWg36MrmzPbQoA6HS64VkL+kfXrTm4WeIgtae2
/yzyp+1/OZxBcoPuAnOdZMQ7Lilfpz+ksQE8y3xyGFfHp5hBQcWi8jdutZeVJzLYqIlRPf2irNLx
6442tYVLzVmIye1VKhRsP5w1PSAdEmIRMxEmVsHjx2//8rd/+5eP7l/dr/SYRr2bJuXf/o3//0iz
nhfvVf/0v3+7AhJI41//5u/f84//4m87/6NIy/S7+r9+1+Ir3T/jr/Kfv2l8NX//yfz2v17d9Fk9
/+F/ZknlV/2p/ir681dZR9WvV8HfMX7n//aLv339+inXPvv648dHWifV+NNcP01+/PWl1ecfP2jL
+PVG/fk+jT//ry+Of8AfP7b+14dXfSVl9eX/93/39SyrP37YvxuYUyzb1GXDVDTLMH/81n79+RVh
mpZiC6GawpZVTfz4LUmLyvvjhzB/V01NFzIt0ZZqKKb647cyrf/6kqzrlm4ZhK8MWRfmj//4+//h
c/zPz/W3pKagHihAyatRfvyW/flxj3+fKSuGYsiyJWyL3yOErvH1j+fZT1y+W/k/tdzahlxgcsXU
w2nR6EvCzSNcFjU4TU6NhbO+dWAT9JlWzoQMo0ePsTDpTCUrkXezsiPpE+A1GWYsvYiN6OxBiwNa
zkx7pdF8EmoQ2wIFt33ay1TIjKmaoYFb7L77UbK0IXtYsUt6gEmhq/EoioEh057NrsHh3F6FNAfh
nQf0uaTpVJt23K5JHL92Ok+GoAnRPFDKw8zMoGK1OylnzBHLrckKME2ikqm5gu3JDdXwREU7eCwT
fAPtJfOkaayzG6fflkOVqzLYWIdKzFCobV0ccVweJMxejmhXdSO955F81c3KP4equcoCCsWN0WQb
6gkeRYRSDd3KsiJx6PMSvxtq+FRJu6O9liSyepbMjCFU0Is0LfAXqaS3bLlldomDzew/cOSXjA2d
lG79pOt2fQyOx+2Uyf+/j/939zHXPQve/3gfV/Uz8Z//eOvzT/68hVXjd0vTdRg2CheZKWt85c9b
WJV/t4VlGtyMuqmqhm78/RbWjd+FMCzbFoqQDZV15K8bWNd+ZzUQliwrsm2xOFj/Lzewxn//dAsL
oWiGzkqgC8uif5IF5r/ewpaiVCpAsWaqhoaYhPfAK59GPIQ4pMVFNeWtQ67Txdwip+GzdyyOMBJj
3XEmp/EQTUkUr+lDbSL3Ktgr+7T3oYJuJdSxjnUCI9SXha2u0oJ5kWUzP+uOqRav28q8W4JgYkWP
uQDCXJgfQwKBOzX3hAhAxe3pspk3db4T+GGjwDw1GsNi2WKjyegjF5zEj3WyqW0mcKgniZZcvdZa
IiyE05KUS5P1W9dkok7V5Avnw5dce+uTdsGCyXwr0h55V93U4CRJYpH6zjNvy31RlIsg4gxE53uQ
kSnH7ema7BM0KsEV9imj7Ymbq7I/zYMKY8SlFzLlz4duHRCkTMcCNPTlHiAvhmaT85ieQzMhrVAB
2rfAMg3zDNeHE5l4HcttjNySlxDXi2BV9wmHbQT+hpgIvCSnxNNutIgHIQPZ+Jir9iJx171SnZIq
PDQDwnNCjYPfvmucXT0OGbodrvK7EueYCOo2RH1KWYJgseFdspp8ZvUZJZiC4uzR1gEVLEwitKeo
og5tEbv0j8aGOxUh7DgO5WlYnjPVQYHR31QPIBA90gNmzTjyV1kD4CHzccZHQK4EaRhHXM3ojfjt
JRsLzXz7JQJgPFR6DVwEycUy+rksLN56ci2OOtdtdMyGKyCiIdxEttOj1pqnOBi11vxMOQJI8Uih
ZBwhB1NXJw4hXerg1RHD1rCCVQ6ZrixgGuX4ZIuaBglig7iYzLp8Tz2Blc5M9qGXTktbouR5sKeO
FW26IGU6lx8LL1ppJHVJMljm8OqD9tRLepzpjFAgshdk7K3i1LiC2COetozYfoDzooXGaWPt0p4F
4ew8YptfP7My/Bl0bKfVJl4XnKwljXi0T0lS3kgQrpknp/raC856208y0JJlRNGZ5u5NRaY2j6Gk
0B1m6POh0WdxWfEkMhkk2EG1qyr9EmCQSxFPG4IMSQE1KOhAhGOzRgQUnY9a21/6fOs5CEw1o5xM
R+hUaaEciBxl7sZI32uGmElJldVgxtSfBAdPu9mldRNRD1jWRopr4rOn1rdSocjCZyKyLOKcemw8
+LafMNJO934YbercQiksnp6er1KzPJpeSlPlhxzhTAeo0mXgs3wJTnnpPGKjoWPJpvo7MDE95cXK
8xm4VqoHYkFX6bdwmauyoSH4DQyxnslWf0srf6aZzVYr4fWWfLKyHk1FX3IextGigxAKEzQfmDOF
3YFT0B9pnC8tfFoShm6V3QqJHcjj9xKmf2EEsziu7jnInklmdxg3uwWhBWOQNhWBDc7g0nD0C+nL
A4eaa9ouVeVpjQ9N0jiqBksr8s62gvddjrW5pLnvcj28VQoN7Yb75RkVm5tmrAwA8Fv4zU53DJTb
HG9uvlYEu44msRVikdgI+/rTz5xTjoKf285HYnDKK5l1pwLrjVDdq62Bx44qsou5sRdp9pEHq8wk
zSVJbOAVUF8BrZwRXvCm1t+Gulz4VbmJNBlwF9QPfEg1syqPPfg0DtJoY7eMLSPLvVROss5zrDbh
Sg3LnSxG8O5aL5TXMgxPdl6ezRaiTWI2Z4FHQieiKxCnBojylBTMhzC7wNG79XV07pk1a0G0aFp7
mhbeOSSCYbYxB0OccJVNwc9MxM1TSOk8YJfk5Ro9D/5Jq/FjMoyR5f4OE2qr4dI12JtZWoAHkem8
38hT/15pRTKF2y9NlUL7TCxug3DIaTvzsRvJeUNgB5OD2z0TUj+Vna7r/B06uA24jiEEGMmp3l+T
9lqFONuajpS6wWgUeACQW7j5axkqpsGqpKoeqA22TXGOpS6QN+Hg4i9NCgahBiM2He24oNxUB9n/
s2Fl03sFwkD20iPfF149jXNmIx2zf1TRdijXHWZ2Q8+2VSe/qUFfvohMf5imBDnbmZllQZZWvWAZ
YeCCOdUf7Hck6e9QJwid8mAY5AQEe6suTCfop4JL2fQMEJOeMck68oZEdvoS32LsUP+WvjK2flEI
17SsbLbaz6harUU2yXtEpZToR6vCNxBnDQ3Qjf29y2AwHKy55uAwMrviTbPSbymLvlwzfgQt+Evi
q+3Ikaa18yL3gD0lL/qpFNm6iHgfNXop2dFGIpyJoqdQIYzmlVc9Uzd/t1VLmZpug0mPiYrPe5xZ
/mpoPXwHyZvWDbjDko1ceXg7pQX+9KlN0VI7ZhZVlzdaOxeWvHOy8rvOaTeRidk7dHm7MUNvpka5
k3UzOeu+ZSnY+T17g9z7qMueHlRybF7/HrdvWQUQRW/mwsWWRn65dbxZ3lmCtSO4hobN0Ce5twS9
cjFpsHqwDK3T4DDgSjJ8wnwUmz+FCRcNL3I0rAbHWSA/XFyF9NdQfiQ6eCZXh0JlSdsmdfk97UyF
wm368EbTrMA05Q5EN5dmNwI7Gu8Zy9Esy3vGgdkswq/vG+rTrJStKprXQQ33UgM6L5TSuxQpG9kK
SNiLrYjjKUQLKIIJQE0D15SmEWxU3jVDGd0X+kZyYjhCzImrHE2+rDC2JdifDNGtXc31cOMLmBp2
tGhzHXyot0QLXid6egVdeChkSDUqKGSz4FgU0+8XD9OmSG3EvWojHOvVqmoxs05Twxy+XAlaSXMK
g1WnmgujV3dRXmwMal8Cn4aEzI+6SSOVmMfl6Dou5GZ7UWtGso5OfBg/gUKGxHLLVeJFWGjNlWjP
qePc/U6dyk6zR6GZVTmXcSDAkgypulMkwsuxvQ3U+E2qs1vuaFctrH96dijg1Q2gj1gmPcm/GRLb
AC5prnr2s+wjmG+oArSWP0nsWyvMiY9Rs6MFWbZXdvxlWBn1Ov5EVF9KrsK43iX90ySojq2ZJxfM
4dDpmZUOhzJSDiIrtipZFlvCZuQkwb3TgQhZ+jHKMAzhBWJuwJRF76yJ4dF1o+SUjTlc5dLC5mKK
c2ZnvBkDcF1D3dcxQrCmc6xUN5JanTIeJCUCqhPZuyQO1/66dy9StahzfykM+5wLlWhGCVGld5Fz
dQqGSdZWb4Km9ZntuHODrZRZxAdZ895KHNHC8j5RYsqVHWQzqzYJOlk049D5JGF18If0PVOhJ+Z4
QAxw1waPYT0u5y29whFzt1TPfnJrmEV4Q03A2tphzrXaqQQ8kODMVckGOhkN+FB2TB0OL4unaCTP
5JpSFr+72Vl+MyqjOzcDIIKQsYCWGCC9BdTJEt+Vwt510Pp6JlymnTUphAbcU4z0ZWb5UpbpBjfB
/mUM3fGvxnzgK7UjEBAPC3MA4Z7ILhkQzZeWpeZgksYsTxq4TykbLC1K5eNRyzW3spOemV9xEaQa
ZltwSxossQFDeoJMTvONxBa3VI1sZgjyGGrpz+qIXXcXfDiJg1qsU66Jzu2X0rqNqBnuGN8GVvOJ
EcbysDY5Zn6pI51JsCYz2vBpkFGURaKrq05RGC354Bcl8AyqWc8UtXdnLg9fgiuYW5eeCfSyJgAX
V+bcCuuvnDFuU07yrgfhwO5kil9atTfw4E89AGoLZ2Ggfec8bhxGhGlrz8oB00OWM9NjzQG9o37o
fYuYaBUJze35zMy7heIxNejKh+2Fm+oBAeTcV8E6whbhs+dVqRUwaYHRDaSXIZgP5kdDJa/p3KQ6
XUctRO+ulFahqvIoGEoEVUFOsHOdtZCt7lEN7EwZQmW9to5Vo2J4byx6onUW3sxcax6OBi+DYxYl
HnwLO7qZ3/gb2oQpvsrYlCo6DwGIL3GiTYoGN1RW4aYbqqdgfOlYPT5FOvxMDhbwtE0c75ljzVVP
WiCeIBLbc9V+KJUEAu6jwwwddrMhx3QtwLGEiPpSRwuqd/EFvXthMZNMHmYeEJsydm8eEYUhgXTh
nMFYgb0jgXtSjSGdc3ojn9A8ai+9JKk6V6zwLSRYPBLhnfCUNeAyAyW4CntA702hgfMWXk2QE6Bm
jbmvci2TC6xoRi5ILckOrc668j4kdKtUirnoOh01964O6SoIqhp0v3HO6Qdq+MANDrmqln8LWXqJ
rKXHeqRXJtAY3xz8iVHdIlddVba3EuGlsqiPZYt3pahhVnTlggbySaWFB6uryHvRmEajRSTj/cWM
KVfQCeE1DJm+xR6Mhx68jaL+O3vnseS4snbXJ8KNhAemRc8iy9ueIKq6umESNgEkEnh6Ldwjxf9f
DaTQXGfQcUx0nyIJZn5m77WvgQlYspDwzGEdsni8DOASfKrhJbTxgqER2tjxH1gvRCnJ5u+kC4hu
8jbhgVucDE0bwnHv0ulrwyrM4SR01pi2VRDivyumdSHl7IggJ66yre+GX2vVoVGAzJCifLxLk37p
wk0YfJehOIcYhLMxfZ41dihEeN6IN8CmOCj1PoSnhehytpjWIwpt/HU3oaBlzXcpdLmEfXLCKxgJ
BPCk3EbObchDtVBa+GQXKAjWrdrJ/Mf140MStpfO+I+ZQUCPqp8m2taQkNaI0Ljcdh0FmJ1zHCNw
p/2srfHAf5U/eWjA0SL7zuT3JJ/dWmNQ0dZjKpigO8up9Vni+ywYx1qz1al/Qn/gaphuqy64N7Cv
KuzyZAycw6F+qaD+qQWZid90n3YfAokAO5/at9o0AlP9wtNQrW7cGV9RIc2GQCE+xEUTLowNTifw
/twHRybomnz3XkTDvRibZBsuP205X4IufGFOBCBb5L/yvjghFL6Osdj1jnkajVfeVnr4TiPFx12V
iH2ylMugjM68lq1AVR+MNfty/DP88mrZVLaD97tg+T9m6NQQ+KkAFa2/sJ9XmPTn7l234jNAUN0N
0HhZjMWYZyILLxFCs0V3WLGWgx0sx6b0ngPbnIaHuYoX1BTDfTG6YFgpag2EXz18VEw7fMPzOrX8
T11/6yj3s3fro7PAo+kEYpG2e+qqgVJCXcuMQyg3w2NTL4gDG3I24hxuxITvYY1Dmx/QH7IymqyH
kIIAPRIAWj+VH1PmvKRzS8ljBeRwQmexM+vq10AKoiw/Mx/wcH8kUObAjpnpmGaISqi8/g2WMqjs
g8hNb1XVzJgTxYNmSn/M2yC9oANbMvTT7UiEtd5Xpjz0RQ2DLoOWWZRnEUM+Drzbvim+nSl8nqk1
HCl3fRkfF5vGH/bH1Rt9CzJ9uvOj6kEc3BT2R764d+FCcneeWRQ2f6Qt995StntZycMUEmMO7r8s
79wY4WzfHrMs4bejhuvnbcs63y36QzBxY2XRGrDBoHv+SdFYtE10aMRFDV9WD3wjgByh2JKXwVux
RDzHTMMyzNKj5w2b2rW/C2md8h6TM3f/agzYkm1QwTf83RsWkYb+DPPi+BLj5IEdcxpxsjfCs0l3
sojedlqKkUEda0WEJ2wqd5cNaNyx0tnZW6tmpFYcRt7H0LcDy6d+g8rs0vksLjP0QUAfMKbQAgQZ
L7L8aJNfrVh3/KvJr342MFwV6OwmJoPFqUBleYLSU9gki1A87XVyjtwM50rK+jWvbAeBFML9Wu58
jevXpwHs/HE3+N3VLp2L33eP2vTqWGAQs3Mrh/Jl4P83pymRHy5LfJW8W1Q4NOPWq8zYDOctPNYk
+WtOHRMLayT8OxQO8zsSc1wn+x2J8U/UohnoCgQTQQHxLefcavuayPSCyU8ItLgFrrhky1+J0kwQ
jji2D5zLx2F+qCLgWh0Smshiyko7vSoRIncrpwGQWfcw5uhcnPmL+e3O5uUZnkiq2fC1mNPvsuk3
LmrRKj9LPNe13LuhdT+syllN4KwfvXhFiRoK91ghfkCPoJWlqoEva9CNRShnhL41fs54rsAOk3bD
saWxUU12zjt6pQEn3oLhUynU8FjrmD6UOA/yKN7PsoEHAvaEJNbCPeTYZpOG8JmAqp/NLkuinY8B
NIUlbNWroDZCi4DtaTtn1Jb5b8n5X2SsVeuBYw1nCx0mqLix8KBKPzOtCcEa0RGkYofT/66KDavz
J4MJfMDJGS9chRLJbslQo8lRmuq2vlQQ6wXkBgvNXOn9cWoCyg21b7BG/lRS4nfyds5szm7PsLdN
Odc7jFIVYaeNcf90EZDwaWuijwhV4lKsegnntAapyKzaTSFySS98HobT1A/bOAopXMgHI/JY3uVE
+8pdFlw7+rBBtg9hgaMPiMVSFaeGrbKgVuxQPkaEzrQXPb5qWAc6h+BSxJQrOw3PtN/NkgQXPDds
xVnEkzQHH4ySv93h4l7l62ZJtoOZoIU6m1bjJAfyNY5ozxijWR0nDnLrpSApbsmOhpSs2ul3E/gZ
k46HBTQfy67Jx1e2ViIMrtz22SYPVXu7jvV5BM9BYDOZ3jomEtxoBzcPaLLQbiDxSQQG1+y1bA48
kEcfHW0qoF+g3+tFv1cVqlDxYMTjyP+2IlRsaFF+Ea0Bc93yV9kDkEx0niwBC/K50im6b/VtEj2U
ZU9KZE+J8T3ksGqDxGyWvLp2OdTa3nnNSJLp6w5Q6fPS1qgO5oPQxCsgTeUd2AnXbGuJqj5wePb4
GsUGH2aCbvZvX+Ncz1/6IjqmpE3QYmxriJFp9irs8DlGdAZXxRsVUfZA5MEYMpE/V1l8LIn2BIIW
kg/QEIzKHBt3YvPtLXeooLpRXhl1HfPyIe+JAV3EZgiWl0EgHuKOmgK02wQcE0MdyKOjc+hM5Wcd
ASs0vyqFlNFOJYJD5t51iS9NedemZqaz1C9G+U9h6D5MlrxLkPknpFQkCkKya2PuC4TrnNMivLMd
rL5N13/aQX7ndQL+/shxBFPqtxdy5adtw45/4WFHLNgwuu4YdSmKMXdO7ybZk5Mxpu25nxlQWCyA
WuhTYZa8zcmIEwbqQDXHCD6D8lwpwzO6NnsJGtoA1J4D8gvfCVbZdD7qqqC8iufgQps+eCWxD4Td
D5E5KNYeC1ujZWbr20IL8penukmmG5N4O/O7qnBxoR4HTdIAnaiSat9yfKRojWoAVkZ/WsM1mtSe
oO6DP1PpsSpxw6M7vDdZsF/ac1wdYbBrQvXsnEkBubfWpppaDvJrMDxFv3L/gzLilNEJaTiQzcoi
CxURekwChJUelqXZOkyWivKRwMlDbGMsid9tRc5pa+/Sdtj6bMm0TTwxBCXSWphqVvd1qrELl5cI
YSP7Kfa6qcTmVRdJsV2cdZIYZjOKlJwcYAt9ct4Pl0Jb2dm33Lco6EENoOIKFdpRCWKD2eF58WV6
S8k+7XTK/sqWJXUkj7ht9wzzFABqXL20joHlk5ncRreuKt9CE9iMEix0uRVLAKXZGlNfwdnohI2W
3yZ3Z8A2MQQO44C0xaBY2MsxKh78miTrxTTfzTiitlfNpS98Rn8Wo64EfnGs5PxChJWP3UybfH6s
pPMyOfW3NhTKc2/CYzTCrtAzH32OfWDO19JZrtqgtCLDFVG7MFP5mLmgjhFKWXyt5z4JX5Ki6R8S
gPaJhRY69P+0bn4t4lJ9hlP5lnmE/5LsoVHlFC2R475VWDfj3Ly444L5qOXTth3ektjvvsDD90cr
Gi5xMVZ3iYZeZArOt9IZmNwOVBZW8hg3LseiUw27nNDWqscfoCeNhJtRPr4xXBudusYlzLN8WOad
DhpY8g0F8fI0q0IcR5t23M31ty9WKT7zkjR1WO8FqbqMKRoRtz34LhBn9EBMI9aAd+d97JcdtT4B
Phpj1LAyHiskADXqv9xVNLmRJpl7GOMNDsQXTyhsrqe4D+t9TrTwCN82HEFy14U4d8TEqGqMTiAb
32cgQ/aC6y/LY/vSI3m+yo50pU5aPVaC354TZxvVA59dhp8kqokrK6DF1PUhHfA4JQP1usxec5Qi
INSYkRpBRW8H3NXO5N6PSiDonzFgDOo5i1t1dQMm1r6w8V6RSVgk6UHD1RZuSyHWVpAhpSLVJdBP
lQdcsx9A4ARL+ysL5+zgdFy2ptcvi1WExEqvN3YwAa0JwRgmIXEFKu94DIsXa6D2cjt3VxNLoAPP
RlrWXHl/AN15KXrw0VDWDg1A/RwV9GQvik48T84FHze4pH7JLYBrzAo7x65AujFNGpP+x164FLoJ
knmhir0JAhRRBBY6lU/0TPKHSAr0Y33TX1xk87SzfUtYdD8icg9r3iX2npxijwvP2jZKaI8nEr/C
uQZRI/G6FKVFIHjJ72sZXOI1IKVGzYKxPMsOEgZ0UQ3XZgRGGOnPecnM3wwfZ96A/sIgXgVEkbSK
g6TA5DXYgK6rSSEzL9MnJ5v1qcWpIoCeuUzLqLrpYuZYMcaaNktU/+RrsaSQTvc8x5jk2H8IVR3b
obit/SHaeQNUm9GjVOHopRP8ShG5bCYH4kXrtd1ZyPhiAkLdA95I0HFhQn3w21pokKsl3vf4zOeQ
WCW/wX2fjVTmLlySTuLMqShuEYUh8Z2+4676pYLkksbDbdW7/X3ROU9qXGem2lyazIrgO+SGlIth
V8UMrVyWxNTxDrZb0pxlXJaHearelAuMXwphDrHjbzJ/erQj1746Zu//8vORb76OwPVJJHnkAub1
yCQqELxCvMMLuoRLgEl48TgrwlklEPb659BtK65OLoRZYE8Y24HcLRMdWjbWpshtZlsXOIzjxqt4
4LUhmkjH7sNMjOqOsWS3m/hbEuJCSKjpJHcTc6VtkmQVjtx5U04oLp3e2yuFdmAqQrOToLmp0yya
cp9BVgoJsmc4diMkt+e4oA9wl+aOMj7YOMabuMWeQ16H68DHRzDCVvjdtEn2psH02E7Xn0Rli01o
2/CROQSIFG1OIvldBnzOyzjugxjnUT6gURq7O20EIYZ2exoMGTRW0abs4qqNFnHBkAW3V8WE8MZV
ub3rVLkbc6BJsdtiVrHea3FqeWvv7RXiHQ+vskVLGSkQVkp8dcXEAibJm73r/ZExg5pxdnetN36S
HLhj3iYu5EKMhM9EIB4cumwYVB7y0JX9sizebrJAYY59YOFsm8iw7FF86dbfu6UVPqbzEj4Oif47
xwjKhhgTidM5NByAu6aidq5tfZRuiPSgJ9onLFCD9dNg6Ajm+T7p+LrOQj4VXlKgL6h2g/wQtrNc
x7Fz7kxFyBezU9xy8wjc2yVrPnBfujRut7L1j8OyQI8Y+pSQ7snsgwkAUEx/dvSR3qtxNJd2/SUI
pLloV/9tg/41MW6w18LKj1Xs2PvZ+FvBc/Eks/kuquH4Jjas2VoA9/LDHMz8sCAlhjlsEYBUtiF5
rg1zvFLI/lbkLGSC2iNMMp5ZTKRQg2w0DzEKNNwprrvrBXrpVuMXJsINNE1K1EsWvY7UqkwQYHG0
WcgbQpkxRpxpaOPICs1HlitOeDfb7C8TH7Keh7bV0eZPZML7LGovYKtZZCnCoy3lE5PbVc0lMhn6
lciwl8qj5hbs3ZgDypAFmVKpYfnjFo7PYsj+0zj5jDjil0ZGcttY1ZfJT9GwBFtGYOwz9WOS6nMr
6uq0iLSFY8XoMZpi1Mv1pSudZu3gDvUwn+ZyEJTZOfX0HO1TE5LUO4do+UWw5kkjx27c+q4ApNso
9yKlT3pXCGLTiXaBN+NTHdggldCLeCmnJscPTP292gDGddaZyENi7kYGQ/czlOygxMzcheg0/HRs
YZOP4qYaunDXMQ3a2Tn1bz1y6cTZi8xIpEhqNtVZ5NF/oyvZEfG7pixZa/5Vbx/czH2K2W9d7To5
dQiWizjmrnKb9RDE9zxXTL4jeIhyYj9W+SVe3YIRVwQoawchKb2VBZIYMWiGuOZdtEgORXGZ0IyR
y4VtrwWCt6YximLhnIdo2wKrKX0wgPmQArinnMekX4RXr43305DChHaetTHZg5RUJ5yP6jzUt7Ol
aS0qsgrXCYfBnD3raHwuiXmWUceT3g5vNmYhlfuPYnqPMyHhVatpE6jxrir9E1rICfrwXNE6j4gu
/WxrpZZ/S5W56cLm4ut4OPC6OWlHj9H/GK8GgqHYlj4fwGCr6jZb83hjQSKGr4GtRlbAozCUu6yr
MGb3wBHnTlTIJ5MAptMlQ+B1gyzFO4QRbTlL2Nc58vDM8C0qNdKhOnFerJoBSDWV5Gilw6eqEneT
amqXCl0Hc/L25BGDW7UlNP0yCLezCXYoZ+JHO4m6tQILd3kzYWEwuferQ/elnCh6nbrxjoNecrvB
SWgm++Iq9CW67ZjRF9MbnPZPO2m+XDt8b/Lcu6/VfL+G4sqoyF+HfMIzlCV7zJlIQ1ve6yJgHmU0
MQdhGtK6t5Lgo3h5bw2UUMV8I4yAJfkZ13tfF3src55K4XPIDnofTe4W4RpbI8JcmuzJzsMMVBSi
PR7uKIMp4UNvSUeJ6CHll5KRLubvlvUyGJMKo0dH07TFF6vOurA/NCP7k5/AUEyT36Ze0SU98j/4
6cCTMGfa84gtuSGJYsZCucwSZXvOUMnMmn6BK5+NOvw8okTGUNyWsCokl/uVaUEqww+G3AiFNPJ2
skCa64SGvvLJIQtUZrZps2y7pYQCpGfGbfbTWBAkkOT81C0qsY1kqHJLlNayndlKo0HCgUyxn91K
8RxkbXsXeP18zeCddPRXUerAWjKN85jN/MKxQM8nSYLoSUIQkfMauAWunIRT2HTYWLST3E82o1xl
AfmUATPlOrPKbaIbKPidBN6e4VptaoB/rk/uUzkTD1+HlbNJRieBo8PiKC7D7JJSAv/zd//172iQ
zK1BgMIbdglZafNB9tgROxsU47CKeKEO3RqbuwKd9oZhHA9+ijVQuxOp6LmxTzZKHKtHXyW0uAa9
B1U3B77Bxr4yxiOH0VaX2J+/aoUXrMkJhEMhQwBpdR1EUTwJFtF9XX9Yi5YUwoa4hA6Gaw+gQ6YN
+jPfbqF99C6l7GtsXD4K6uuqv3h6nE5OBkV1caBFSrxNie5J7mzs16WYIdRikV17/IOXI4EM0mR1
IKf8YAuy7VRfqwhMoBn1fO2SlCAudzm3nYGrENZXLxvMWdjdBffEo3INUaVT3cE3oXHw4rw92wGJ
mU4xPraBvvR5zd5TsNWesjw6DI7hQUpAX7iOuE9ZNVmRfdXSta56gBjnU1qwETuo2lOPSncQStmO
k1lkbVs7IgjofnGYaUQLgjjPI6qsrfRpwZSIiRexBqNXrE/4XtIeNkHQeDjao4plh+vDrplHcu89
dQ5K29lGPi82Dcn+cBem6laeRDvLIYCIdmDYWxIPnuuH3jFfIONE5S+IqAznZ9I1HGKx1XRZ8sS7
NRW5GyOJ1+0gjqZJCnx6J9fvqMV78eWMP05cWsxtBZzxpaPUzhLIXY2/p7TPbtopSw91Nvmsxds3
S4gUoSSS3CZK7IOkiLjRuuseE2YTlJtviQmnk8rUm3FDfouGthj0pmP0Mv6KeqqBNLurRX8UXR/i
6RH1FVU/Y5iR4XSd5k84U7o69fdRkVpY9mPUndhuitl/8mJScJrxq5o9nmTGXhUTNYbZpdxDZaHC
xNfoO9Y+qFBOjmXwSAgWAY0lMgRLI5DHwvOxTPmfoMi2jU1f7MQsTwuXvlK5v92Qs7ab8nfbhZHn
Wt9WH7xNzPw6lcjrLK3fhDQ/LDEmSJhB8BEa/9mj3hHRtPMHEhlFyjaNqcwm7iabdab1txuGM1us
6CaRPeiRYV9KAudAI7I06hC3OnOR3wSBC6cTixAJAHk5ntl0dpvQgy0N0MZr02PcmHwfL0hfszT9
Sj3AobFrbz1VucD4Q7mlXnmJy/YiYqi6BXJkcIMcmL1FJdwOCIoRouQL5OH5o61wISK50r17ouou
Uhe7u6m9ncfwvq9RBHk56GjcN1++drYJFOJtVSNArFFl3hTJBGRGresdupU6acutz8egvHDZ8Tbe
Wp1HGO3qFavtCXVG+FgAGkOlTSAAom48z8ms7g2a3JVU2cNeDXuww0C+uoi7t6sT6CY8QZi/FXPu
vhgf4Ggw012Ijsyc6oMe+XfvGq4hM72n/cT3bWl+smIK2VzSemT1vZ2P4j54NobAsQBVQeEizw7q
KDkoF1J2eEN7Ne8zTyEWs0G8w1zfU8iZg5ORzBnY4mgBPJJJRBKfRx+tHW3fNHqM9lkQvEUJ7CFv
rLZRNjNh0QtslIlTkcnSRTk4hrm576dqip7jYT7LXjRgHZuvurDvwzJmcFUJcZpY+2nan6CW3iVN
DfwtIlQduziHAZQGqT75mMDYdEid2izYzblPbpE/Hbuyfq5dueZKx9BGKw9tjTKQSRQk7TZDUWHW
LVsNvcbK1ykZw6pIhTV8fMhxTVxjoQQMUg/hNs7whhUDrvuJYK3WAYRQ+hzDmdWc/RGBbqfYa1gp
9kTfFPtyzObNSPO9dcG95v7ERNR+63kCnZH8i97Lua0amPgCHfEoyz9KArtLen85RKPcMn83Z1V8
i1mjViFRWfPzs5wodqgT8GCD5U3RWDYWEM9tFGJj5At7wp5iQ3XEBph28jueVXtsEwIkx6i9Nnwx
0ag7G1GTBoktPmfzX3YTEuiKHygZgvt64vXULPtvnJomCHHPtM3KITy0U/oUe3cz0tSn0B3tG3qk
Cy8OMz1MLgjSurnKOX2TExNbiuGNHRVyz9iFB2FOujukUQjqCpLNRfgwQeMCuNX5u2ao2O92IK/a
1sB1FnSJYUd6D5ksziLJisDpbyKLmAcd8gjWaPOsWFwYrOTSIhiJUztcAPh5o4vYkxdzj0+QGu9d
mmLFr/v+bR5U2X4cGP9iuATmIrqT6znzQ6HAzpeSRMHyILmsfnxGTX3UQ6UbyUOSH0Md3ucK33vW
vYLpUcWyq4PP1qKcZr2WkJbo6s9APdsF5RFnqQUWg1lwF4K2jsmImL9U8mXzUy9w1PtoG9H/w7dM
SoRVZhfG+qGIFsrbs6zWXNac9cPECvBvop4it91MzR8D0llW4yFO/jRs9TLejChuToaAn7rvzz1G
z6zyboMegp6W58oeSdLNN13Wnx5HAswwQu17XrhO2KA0KEX3yAsClNnl/DLAKBLBtQrdXYzCfyIm
0EP3AVTA63Y+3SUqI+IdnV8hNMNuVXlLmiSvfe1TNB1Q2iNfPATGeUsD1g4DsIyq9n/bM9PEQULj
UOc00h8BKoKFaXyhs5+6GM9R8qCH5j4d2UTBe1wQ81ayeQ5i5qu++qMVsLg3Wf4WuKTYhMTem9K3
ug1ZVbgY0gFdT2zXyzp9sKW7j4F30Bgm4MM0ltKyQPaMItllSRa9N2N6BLG1RwMB4FJexCy3M3x1
05GwgcyGPMvRuuk1LOD0I0QI00NzYp69VWTDxtGfKe8e0nKk6cLNLdYovP7MHOCM5+Y6ZKw8IdxN
zXU1UXjsMnLjr9+XFWCNtQHVUWDt0CXc9ZSjpnis+486/F7EsHNGNMmKgf+SQ7nNGBnaQfIsFQPg
QSBni4iMapKHvmzPnqf32XMJi1p2/rq09pkYggATQ34c5+Gw2HATRBH8GjDdc/Y456my7uoMfwh5
tFzoVrWKv45mtcL2S8Sy1H5MHPYXnbCQTgTRj1vi5i29LQ3fnuJBsIgGODQvyX5x3fvBsb+DjiNj
jt0DJcs2cPVtq3CyFdVXgvDbGj58SijoLpGTXQOvuZrWxrqy7kyIbUV3UfGdVsHeH/lHIHemRujs
9LpDTbWZWSdvR1F/pFb5NdXzgzsR77aWJbTKTl9+W4Bio7m8FH18rGy+WBrNax48airUVM1Hpyd1
aY0an3LvOFlhxKKUE4dd4C3yIcgy3OGYxEdsH0gCtgkOb5HGj0PXEiG2oMIe3Gmj/OnUryi4KD0b
RPvDDKPIGvclKjC/mh/6JPsl4vk1CkcyAdAvTb6zMUpdM6/jQaPcW42V+RqgzXbaMempnbpN61nv
Vtz/tSsEo+4R6STTT8SSq7pFdceYCPEABZaT97cFDP7At9CtsuOQ3rEH9IsGYNjECFgbZZ1q8CVD
Qn+7woWa1yo4M7+9HSBQVGN6qv2cYpiV7SiHh5wKuNLhm1tT58YJoGLfvwzK+5Dz76IGKVyWJ1iO
jEq2cWK/JFjmBYTmeraIb6sYCoZXi7OeHvTD9SFs5QnhdyIrLsgdN1XZbPM1yIps7BqldQDzx54T
1tKgrwtCkV2qSD3oO8HtSI7asWibr8GwNRha6MEzJNmoz/9xLv9j5Pufhtf/bnC1MdH+h8HV8/C2
+nYc+JGLETdY//t/M7g2ZeHMbe0tW7ZS5lgWr2mG46ZLVgi09SRljkOcD5/Rb5xEuNbGq9uGcqNi
nngx59t/+wr/v5H6/2qkxpX4fzBgjuZP9T2qtPlPCya/6R8LZvAv34k8nMqOH0ZomV38lP9YMP1/
hS7Ox5i/HDcU7Ln+y4Ip/oVhM2b7FIS+Ezsxf9z/clHHqzuTPysOY4+5bvT/ZMLEC/q/PWU2Bi/M
06ubMxSRLcR/PmVz62epO0KRcXpW3UYGuDEBsgwVd7TputvcAZ9VIKhhQQXszm4ocWOWA1N1LFg3
7Ko2RxydaSwaC9H2iVfvpRv/tgguz5g/I58kEahPFAmcPbBkHGx3CVt0k7D2axo2ftaC/CJ2yu8x
7B8nGCxMNpEp2hMyexeZRWI+ldMeulb8pG2niMtLYDTeqgmpYueibPbzv7XAJEBcQSSHZmdn7YDh
kkG5F33bib3JHds5IVx4bLkQgmzqtn46qR0X32sfsgZF6QitqEYLkrQ7isStKpOH8N9r3BJbYuPc
M+P9jEMyusoYGAq5oa5/rGp9ZXh1RrJe3w+gZfFqaOpLPEF2kn6OvSw4GYjernf48+Ybj1kkcOy6
gT/ZkzeE/m1kWx83IOYsUAp1KkgEqhwAZDVilATDi2l75NdN+GMbEhqi1BZoL6m+k8H7TpOIbWoi
4iOGju8RcwmmJkk2upqQk/hErEvgJe5fmIf7RqiXeBbfmQujWw0Tcmv56Bq016ycps6u9mO8SgvC
3NtYGVizpUf7xDbipxwNKOlsglgxmYDugsyRan71+ulSQiCTKeCV2vsoA7jCVXanFSGa2C8KpOV/
wxBEGGdkZln3GD4uMu9e0Ecve4rfl94Eb6Ki5GqXBCluuDYDcEQKzjIgKMGyn8bhIu3lRyU1Se8k
sFHl54tx8DTuApddYlP5xH0H0ZeC3f4Tj3SWfZvh2g9fAuP+WA2+Q8YJ3d4W0Xvuqa+Zpv0mDtsH
lCaILltmyL7FM185gItr1nQ3Sxd5TxG9wI1CioraCHpX7I/AL53+phxoM3L4b+kUvtYCj1qEVQrD
D1J5WAN7BSV04yuXDkoUm6VVADc6jbo2tHcB9s6Q91xYv2z5wbVa75dheWOvaB0z0i/WXd5eeacU
zT195TmfkXz1fouM1vZv6JdlOjTbtqYeGxd9cGINVJmcgKWhLEj1QOHlgZXqq43fqjd3po3Wmllu
8btuoc+Qc5JD8nMLOCszYJASB8dGjP5bMDYvgqEwNNHk3K05y0Y+lZl+c1wYURN1AFzxCdpahuhN
QkPsiYnSXrpnHpbbpOw4CZo1zwmuuu7fI8TKYdW9xc6Ah5cWKbfmY55gC/US5uuZrd/BBDAAYMvh
Od1zbzMUnXt9HbyRdlSOoEg6DBH9d92ujrFx9Su70Nf5sYuo/LKVfkgE1EM37j57RoDGJWkvuyuF
2idYcm+KUv52qyXYjV1BzH1EoCSdNG/PdvHzL4lVEBJZxmJzQ+s+i2MaVedxcNl7pzMyn9j+VhqL
SERhaKS3s9L61U/h+yQJSgvdHeYR0I4c602JDLUu2eyzPyKvw8nVbg4DvndLDJFIfSindsA/I9Vu
tHNrT/1pWHIbjxaV5jB/pBP5L6mRl2YFT/Ye2gdTfhVsfhDKZe8YKgza/KLfxWr8lI04o/jHeLZW
p/oh9Za9b3X6qNl/BjoUezwenCPzcpk955wtrAjcGE1vvoJ/vMm7Wl6a3duWkkeG8pCXef6QMGND
Bd0Yo7PmLfH5Hpclj3u2Zfk9LbSMmak+rGvO1+Emwmxy05F5ixTr7zAxuI8n4KJx0D0PTHm3HoL0
0s3BlqXnNAEtNoSoFYxBJ1I8GDVCLowMBPwJZ5KqhiO8+YOr+nOtGqR59smz+DyaqYm2Q/t3HgxV
JDmLEekTuwSQRa6jX73wP2WafnPvwJgjftqwQh6m5QWwLIOOdOaq6RPK39z19nLxwp0rKkAfSXu0
hLQ29CGYuT2XuJ4+vLXahgyeLmDIJEn+21gKSggbAo08a8T8yT7/uY6DeKsR2jLNEMiw3APL47sh
ZMxaAWBiTrdBU9+fIuxNOqZnLOjeWWSNN5lInoaMA9leiPY1L7bNGnTIMa2bccpWdfYHYxPG/hla
TAlJnhMogcuvUed18249uZg6tvvGR2eQ4HtjcCSJqMyb8Y5DGdhGR9qCxBdlwVFN1oifuVu2w0Lh
bLmQslYCI0qFHIEjSp+WtbwTpuWNY6BTq2m6c6swOrsuNJRKRMeoivARRw1RykjT8p7RUME+6x6T
oI+ELHa2tj3f+jbKUy2YsrjFVYkRXiVW43EdQTltVqNEYsP/mET5Qx5PxGBk7aeIg/eCkHbilfv0
0KXlyWnjv1wFd6JZN+/NS1IxFs/x6qFdwVlre9gynPgrrfv7IM8Qto/qf7B3HsuxK1mW/ZX8ATwD
4O4Q09ARlEEyqCYwSmgtHMDX18KtrqzMbuuyyklbDyrN8g7elWQA7kfsvXbyXGYBOLoetn/wPSfe
uUttpLYkQMU+y1PweOEiFLVDMmvifr64GR3FBLFLYsVaVDWhx03qIkJVlfiKW2kxKi22ocH4Xqv+
YTYJ7wu6+arwsEpZ453PCoYtQrht2uK3zHAreVlDz86gDVRZTGK2G3zhK1dwkklpdqcPhDUol2gI
Dkn0q8LwtSL5NxkAURmCRSvK9ABBgO1310AdliiAnKBqv33zAyZShYl3K3H0QwY+8X9q9v8WNMV3
LO+/qtpvPr5+vku4KX/7/sn+dgu66Oefyvd///3/i6Ei/jKFZwlfMPh2LNfy/6OAt82/pCMd13ct
D3UuNfnfC3hp/yXAqvg+kCSB4UfwU/9RwJt/eURT+gtKxTF9Nh//CkXFYvv7zxU8LQCkFof+QSzD
fteC5PKPfWJvJWKwZQAHAJnx4EDpDHXnsNAlljfnTmzuCSNgEJLcm9K7okC4TIa3T1Fbkm3VEudD
/EKJ+83oKPpIDL3DUfiubOauyUV1M+tapkvaIDUmDG670d1huGYiMBJvImuQFc6rN9fXEMS7ZVSz
jDiKKbpSebDP8qBF45fd6Nk/+JrSrkwTn04CcqUzk9ozeasMDF5glt0RTepHE7dPOrFTHDsWNjmV
8rXY1WILzZ8REy3yP5YYRsIxlKfdJXD8D8HihKI+JdO3F4eKFdjKqHpYtaP/5C7u+cn6MuvqxlT2
b+W75yoiyzanfCnZ+jRQ2YTbUZuDUkBaF3PuwkGIEAiujH4hLMaFu8olYQPum65ycgmp9qkOSdBS
j/2IZNMfg7dYo7idSo2eLZ7PJC5orqkVaAMsbF9hiAHAdUakt2vtgIKvxwwMQmPAcqoPurOfReZy
9jXtXcouuOkYqlljCZbFuxcKYHxJhK3baSJCYHXGTFeNct7GcQXZLza2rVzokoXJtST6d8cdPkxN
lY4+kECcfqcRA6MtyK4DWT8lfX2FzOMuowyFfKsyaBIZP8TxS1ORYh2H12akT6NXPORGGW08XTzi
q57UfGMlWIYAyt0NbY+AlnUcXAukyr+yUldaUPpbQDA8LzUpTP0nBTCGHOUvFQzPsbvwX+XiuRiR
FZNr6ZtyXOfhjbF8mqZs7+H5HSIpn42iOOMxPHearFU1yYS244PpKPux1tlYXojNryE3rWtKCvIi
v1RD+ui42VGy36Nh2eejvo8jPqKgMq97EyVNNXaPFaNeI2XBVvUCSMeSW5c7UE69R7OIDxotHxd0
MqcsojqKm2VZkOsxgcVFbo9tDpg04z1IoHc2LggF2lNTlmrNUCjeTP6jNcNjLgLcK3GOSiSsmo0x
6BcB2BB/+Mat+hstHOJn8z1D76ce2ZtZF9dphnN/wEzNhB+/5IcRiSOG9AQkmfdZFNYlZ6BNQq0D
LHB4UiFLt8nUJzUM+yZkRbbI+epwwrYwY4Etirs2YnXk1CgnRzyu3VCQXi/Xjha4udvqvvQVYC59
+fOzqmOM1kqsoa2P81ojQwuE2PdjfjJ0xoS1ML978H3Ij66iWNK9thohlbeuaNS1276Z3vALQ+kz
5vUXMfFlPoISrd3maOP9d4poLdP8PhxYQ07eeAdTwp1OCSQkBcGR/feOuQf1hMMXIXvSQ8Wy8zcH
aG0qe5nwUeRDcK1ZTdjoL6Xb3igR0clFV5E2T5XM2UnG7eq5nF2eYTu9xjh9M4fhDRPUo2TOMLLh
ofd/nhY0tRiZ8Ul2/sXA6M+eJkraENhHSZrgRPZaoMXLkMLOhPjy4kly34oAbcHydrMmpwZdIBSs
UZuMXfcYtnc24/+Muc5KjiFLg/wInoJthhygcUMy7MsBLZeioVT6woAFTNoMjikwxvt5aB4SIBur
xpwWcCix2hE72N58TtkrHAy+urEL8PTPt21vo6ZNCL9yU/eEifDi4agHifFrj+ynx1Fjc4HTlOMy
SUtSJaK0pvssClZH8pQ4ya+sqTZSlA99xUarAw+x8IzWVgpItnFxZLbTTzlrm41t88Buy65v88Fh
go+9alfCqiiWUZA9FB5BHpjh0HbssWACwUuhEIjwhT7tfZb0ajb75s2s1T4VuIixb+MqeuvZcDJD
eisC92csEBI2jwbOHf7Rw0fYYjOXrQDKU96ZuFgKgDeol8qrIVTAPsfkp1MBKD9MEjF3AIUtLxjG
iucksa5mRBWoUQOm6ol/nuoaMVNDetroHOaGGUHWevgLSvNzku9BgkZdm1Oy7ozkSgLEYxXOhnuR
bxh8dynnIdoCvnNwUDFUH5ny8trHhfkTyPRSDNmjOw+ku6EynlobGOtS589sjjq+FmtZI3l2+0zb
ae1UJ6/x7l0yfljBpS8JNzARcsQPfkW8T4WmuPAb/k/ws8OSecCypgJcVgHL+GFxMfORPXloozYc
C29WfTa5AeAHxQw33NeENh1NEtOtYBnYJQGx8KICKVxBCbPMU6usOy6/iW2aS4ai+IRBCddmlO6m
dYJLhjR/JYfgtqjTa1gsdGRo/GqdXDeklXud+WGE9VcfYb2Pf9z6rhPidU7d+35GcUxTjIClfrcU
Gm1f5S9ur5/gGF61zlun5uemyt8sHx31kMHrH6nv60WTb1RPVZChKgmIAS9hRbs2fr8cGcMCTktS
6KzLJmHJfgg7LlDN7r6qiouLMImznu9I3I6A4fCjtik3mtt+OyOgUKc0GQ+CuRo4M9e8AapxvFVo
Ctx/TnE7OCzMZosLG4E/mmEDIn7lfbAsuiS0VoQ+dk8OW6jAWjT6UoIGJzzIE162HjJ500/Ix2qH
Zi1BpsKE7CqbmQ+JvHOODN6+saEDWV2VcXalSmudKxtHUytgSYKeXJlZP62VGTFGKmG5WA1qYWXf
uS2of/r1BTQ+vneOeYXGwomIa7UTPi0jYs4kbgbjjinCGdA4D5fiCeuH8dnP7Z+iCRJyjvKHMGLw
OMn9GD6PrXlIWjy3pfXkOPKke2qlsNtwO1Vu9JRLlxgVFh2+0Z4DKS/JC0qdBbbMal47jUO0XrqX
pnvyoOLgBEHGm3p9sTGT7k7YBI6NBY9YTG0JNYsRDQg6ntQbZiJku9Vgg4i8ym0UkyPWO932pxa5
dZ3jF7TY9mNgDe3XP0VZDo4Myz7mbmIJChMoHGuzxL0us+Y7F8PDaFYK5ny0Cwoiyr3ssTar17FO
v734WcWafVDy27XICdHGjxurau4wyKCEimMYmupG5Ow5DWpY38l+6cO5hT1nOfM9QOAJUAkMOeQb
MEsr7Jr04/oBxxw1pGUMgHIW01eNTpPdeKOLO5gZgM4LrDF0e0zCSTqU4WPch/faRHZcZax9ih59
z7DpFTPIwpNvhkzurC785eZbJQ3k7dmuCAOwnjShlUuZmCNX1MohhYKzZ1Q+p0ddEhWNvZND+jMh
+Qv2Mcpr+H0rvr7tBM7cROWzav4QoOMZoLi0tnPkfGNJfBnkfJIdF3MZzT9eg1jeSQhkjbx3W+w0
9KSxfDAaSlz0I6CG8ZCsyl49zIM8GrTray8zuZCq5MXlYoeelHRDxlyxJ0NrMvZIv37GiYjjyNH9
rnMAAGUyvC41a8VqLiyGh9T/dQNrlb4723oieDMSUhriJuAgiwDES5KmbfFtubpZJ6hPwKL4ewwE
PAMsbjM8GD3VHASjaNMaEGEqha13KCw4fy3RBNVBF7gYQfhdpVnO9EkiNgX0hWsssI+Ni0CcbBQM
NRPe1WwkjEunTyFSn5UI7M3QQWypQk52f6weJruZEQe6zbq1pm9jZB8OCeDWmc19gVThUAbejU/J
jdISRlEc5AeHSmQLY42VW/CDEn1tz+jdRbUIVKy3fOZJS1kjFOMy2qJCAbidHMYqhDmYQx4AU7Si
n0Ty2oUGGSGHBsn70fcpAq9dMgS3wj6bUYkKy5jvBi1zhCxUFpZFGcKOY9Wg24rGhL+kQnIthwW4
N+G6d1tI+XCYGsGAx57kRIQMaAE/yPYNU4SDlZ7s2EBtLDiH1WScBpEQR1yaV+FSnvbN1OH7uBmD
pQDKx7Wc0foYoxdt96bQ7U7apIFQeF0gCQwcIvcJorbShcHVd/ux8Qg5mq3vti/YECAmWeOFO5bI
nCenP6e82FOGjMuD1+AqpNp9q96UmDmRGt7ZDmZYJWvG1T1e62S2L/bMTWD0+pTnD1Mt6W9chwYR
fZfs5StxhefCzc6AZ8QqbuAnwfKIsua9i+t8w2NF0dE+MjSEbNCvZkloj6z5XHAVbYycA5XLkiBb
oQERAnZPDZJd5oZxGCswwoyRkK89RcUP5lizYa7Uul6kL5ExERAmUFI3CSZqH+DJgF+gnmKXDtW5
xmV7W/csfMvYRI3MqZla8gZq8HNAptzokjaMCIPXBjCKDQsDgNkx1Zzcg1HSOgjjwjIXwXLDRynZ
LvBQR8S1mCJ9NbzeQbNiMlVnPrGfKqjFs/yZcW8fyFwi4roLqC0HTYQPrIlcb/s5cG8inSxAs7E6
BoO/9RfOYW2689FkO74TBMeIcvDvMk9dFV2SXHURItq8jPZxauFDlM425kEr/F7jq0PtUnbwkYMi
vhTOazUV/mae8ruogCIgYxHeNTRNrOCnqxpxkjNsI0r4fV7QpVRY4AF8Ddam8szzmND8tlnvrGsk
Sa6FsHYzQnuyyFFbxKE8u1FP2k1BqxJabXL75wdWgWhVYHgdWLls04A4KdWBfhoyNEZFrl/FYIXH
TJrZdVW81GGiVyohQb3GK7rWHVdb7iflrrfIBkcRdiOz1HnPyUOzeaMq97YLsuMw0WUXw7Utuuy5
JaCZj7YBfTFWBJlkxrqd6huvq9HFhX2yMwNnFw7qoDPQGFzM8z5pp+mMWxnbCv24aMGXq2RJ94bt
U1QXW9e3SUzAhNupHwwEM3b9eFjBbQiB4TM35e3FIjBU1k4Yxk9dt08JCBg4eHDorL4GqccagJOW
dgpOFWuXNYGb/SrrKel6mzy9KnxpndBcqR7zc1P3DyPL/nhQFwwor8IheG2ZfPuIRIc6PLd1/i2K
+Ftq9yEHWdUJdTMm7bkP/OGcy35ni7HfhVb5qEL7UnL0Mgo7pCY9rUCpLgkWVpVt7ENUkEVH1POy
2gi96dx0Xs6yjQAK3qhNK5CGUbzBwhgq0GHOm1fBDkAdPMLYJc6njhfZa2JiVXQOWM+XKUqjmIOQ
/wM9ixG8uomx92LuYaNmjvbrCO9jHQpsmcOcfHipFqfiDCiBSbgpfg0FubqwFHwt6RJA5m5ztYB2
wwxVe8mAl73ObnCbW2FON66t7mIawdoWJ568MMSTIFT5Jt2KWz6bmp32ws+0O0Kbm9fC9r+6NH8H
qnXbTfJrMsDnDLAwZdH/hsaRpcIlpWdeNeIj0sa+IMainblrUta9tqb6qJbT0HeKYzvpH/YlLZxK
YkviO9ZBZ9MDg5Ozi8R+/OTX1bWYi++BFsf3x3YNzI2K1IzfQjBilk9CbQL6x8PBty0YDFAN4OZm
Q1kMZblWcUnlLyoB986hyySmpb9TxfBOO0gxqlO8rhTFBiG36QbZi3toGyBnXZAw5MG4gU+Tj757
JP7pMZFsNepeM0f03Ks2ieeNW8NjYMLOwhmn4wALFZwuzNMA0odqE3Nn6+sGeMuy/b/NFuVZxRhm
KhN/ncOZWbnoAlDtxfYuR35YxowmwU/JY6CcjyDJ1Ck35bWNeHXr8P1fV930PaTGfGXmBYCJoTml
of8Uz+bLSA4ovGEBX5S9a+7UH6HT/M62ey89sbMCYmD9lDMb8Wm1jnrwDpgu0Gj1QQ8VDz6VopOa
8hO9dOax4DegJvGfusj9KkuOMvq9gEHmKkoYOcW6ekBGy3LAOvd4qLZBMTw5vQvhBqlyWeKxDES/
mHzkMW0e07auHtIEtW7j4dTuBER3n/NnUo3auzFoeuF8u4jFt0XQPCNy3TYCB0qKOUDqElZ7rDDo
jfk58ybgi4P9FUw11iLVPsXR+D4one8sLAYU4wE5Uu74moVJv/1/uyn4/zABwV4EVf934c7jR/G3
GwbKxT8Jd/78pn+f+1v2X8ryluG6MKFXeMtc/d+FO/wM+QbK5H+uY/vC/0/hjhR/wU33UeWAdpWM
5v9h7r/Q0/mjPFtheUT6I/+Vub+7TPX/If6AfyiEdqS7DvIdV7CD+Oepf5eowna0xJEH5zSzmLgn
qTqCOZuVf2JCZ21zMtJyUug5l4ZrssINTg23GEiicSJzl3chVghFbC8dagHoOOmq3VMTijsAMIdy
TOCDMwQwt71fvdS+/1VDcD2glS1lcYDtQ0i2SpKN2fibsfgThKid+osRZAh1+HFq4aDath/ipWuu
u9TB2umgPADaqkfL2NYK9nJRleu8zxCO5/bWNVz85SQB4zTj/HN/XcZKuKDzg1WRo0qfhEV8lyrC
u4IGhGqTD++xYR38JyfMb8aw+3UwEzP5Mfe1H+8IcvV1D34QiaZjAzsUwwZQ7tmhO8Cu+j/iuJ//
zqLNdv/LdILHn+bzn7MJ/vyG/9yrma7JikwR5WGhP/v7++X9xXtnLT/jujznvCl/jxdx/rJ8y0YY
KV2JU81kGfcfezX7L15Te0kmYN0mXcf5V94vaGX/xxuGGs4DI2xRp5v8W/73vVrXF3P1x4Hj3/TS
7mhLbLa5HkQIjxi4LosIHAGKbec0olV3Auk+HFTOiHQm3gow67QzZp753GYGl1P0F1XzHU7IM8wY
NGtmLcMywhPnEjwCpoUXb1ryb5OwOHAa3WE5IJI0fnCWhhFlDt1jvbSRBE8WS1vJwQRJtCFUF7fA
o59kGDzI2SzyACpDN1PIgkljAlIwF36fR/LtoHUwOKObNcLgR9HdghHBNk+/my+Nr/enBaYXzpem
GOze3qRLDpZ2uaFv1ksDXVd0hKPZPPg5LXi/tNk2b5ShabyNIX0CFztvnVDSlOsKDutcgEGhYfeg
8DtLt+OpyloVsXslHULMy4PRUHG6plwSiujwU2bFWyMQEcFKzBzSsN8a0Xjg+cHx7O/jZZCgcqiM
efFTVjV6ZtfFboy5Z3aaeOsV0Xugknwb93gO52VI0VfYsotlcJEywWAMSr+xDDX0Mt4ImHNAlzH2
4AYO8TICMYuTw0TEZzLij89QDG5xI1z5k/5O+YWrOks/AgPTnqaxwKWUr0o5Lvzq7DTXRrGKSZum
gUYTBeRlhKC/0jK49RpN38sHlDsN5ppZvGvjUSuPBaxs2TmCgQB8EhycivTintKTzOx6l4vys54U
0azXUQgDVNZQOiIfKdmyS2tcEsCcpeeKgW5A6P4IFJ6A4rHr53IlWrIMnLgFChLc9BrvTEaRr6ab
avgNMDZlQ/TcD5JEeTycAqO7xBqFHBs8ja7Raxrzh8mfMEW+TXRVeoyD4XGy9W21oEmW3xdiSpjV
/JYkA8l9FkJNZje3Ov5tY+faNOS70Rnf7AUPpLviPEfwGNKrk6dIx0yl+HzkJF9gaQjR/kyo6paJ
Nq1JgJG3Gxag88YJfb59fU9HWDsEbs0sc3xi28DrY20LVp2PWSPW104RngvlkWjgvSqNSykENx3n
ct1q+Rg1tLPc8Ayeg+FYF8NvYUXHkeGFVxGb8+dLlnn/0IBdLC1Wa1Z3i7zwsbHcY2f/4mb/dNLp
rsjUJRyD62po74Tx4TjTXockKqAlf0FRekYgr/oQXHf74FrVVxMG+7DoDj2Z86xHdmN0kfjl+OZd
TRAaujommAcErGTROBPthtPD3rTYVmBiPIWOQwBtX6/BFeAOzexX0P0PfNRr+811qk87QYSYeQjV
RGd8CS9+DVvAj5XJ3OiqDzGIIel792RKa9ORz2ZdGayNNx0ZDGXPdEXU+gP627GbemKGraPgKmXz
teqc5sMYrC8lhzeNyoupIVHWHEmUIfdVaR99gtiqgHGM1Z2ckIdRmP11lBvnRg8MflL3yjYJcbGK
deNAMYsWm4RNvAGo4PENQOlmZNqHWq6Xa3SGnwdnhu5E2sJrnGQvPrpH7Nc2ydVEfw7yMYa6tmp7
1sUogciWPTcWKlphD9Fm9BkBQu+A75Ql62gcX5gn3MKJY1puhs/OVDPyj8XniL0vo09h5Zs+1UAa
aD+SbyaOdpd89Xl1NKS88fP01qXD5Fvg3ZOfSUkz8wuj6KGfWSKQXH7wU5zaPQe/3blPRVm8xGRP
LQu4O4kGbNNZi0zXIQlBud67mBcZJP0Tg+FDCKAB3k+7c8vwJpb5qbXjKw0rbpUpPEvLwJ/UyDPz
nmPb99+iQXwbDlhm0mmZxeQ8BVWIOhmiO/5c8HZ+wvTQGpCOZp/x4um3dBizT0YM17jn0fsMl/+Y
+fZr69evgS1eppG1luKvNwVA+bFT165R7fvl3wBJm7qL17arib/qrPPg1VdsmhVsI4Jh4jF7WJjR
DvBNU4Xv1rKuYX3rllaABwts2ZgLuPay2dXt1zTTrue1ZsehQeyr+WWoFN3YMpYXKeEobVK/QM0g
DLwd+UpRXcb2pZbGezO/+MZNlo3fQejcyBQTbI9tcbaObo0w1C+cD4gaLR7Ceu8gSCkXx0o2lzfI
C7ddDzKojC9eOn1oCWBIRvIcczDbuDlw6HgcOmWKsl34L1GaExTbimwjgo1qQ1iR3pOaFBqLpPhO
I2CfhDVDu6j6a60ZQ0jCkNPaxXU4MkCHNd1ADuHC9ZYwZFMDcksAcM/+69CJ3xx4ZKuZ8hUBQpgZ
U8mqPNf9BLTIEc8DxMoOF+SuUOmAWa04B4nxzPRs0Rj37laH3v2Ev3rdxTYoOAtyn3KzbRzGb3Un
0Xk4Hnud8NszjsDRWfbacbchtufM28tMHdBOlHK3CVhdmWpbcAo9CyQOCDsfL+4cHFkXbqIWl9Ug
kYvmA3srCGIz6/djwiO/M6zxPin4WAhNUOtGg5caEPg5CbGTSf2KhGDZebvvtlU/WkN2GYP4MPtA
YZhpeNCmTmOR4dVJ8MgzdS3XGhA+HidIetyCMq7/qHJZcIYeIhDdIN6dUdhCNHdjFqqD2bP3GAA+
99neqwJOH25OFi90A/583RI6x/FmFBvSSNQI7QY87arS3bbDzgoZ/HbI2dKno/3rtuPBdKuXsUSN
H/psOTLn2lgSpQ0lyaP9yrwG519r7saENEpgZDgFjeDTNCpe4NHyN4rKgPgkD2scg9uR8fKUJvg5
m5qmqjM3Im0e2pAeHYM+w5hkuDJLAJGRb32Uo79FlHGIKmymXZgio02WGzN4MgYcxLLpXliBo08s
Y6zVyQhmU2TkwqAygupPWHCO1orsE27TvlyjSooIUzIJXTR3hileqYdSJB6RtWUtfbKsYTH1ElHl
zZAn6mIbeRy53Hg9szuoTzbTodnnHveXWnMUSIHJ+UblD8AJi0EZdl8Fg6X1snC3jHEzZcGXbIMf
rv3j6Fnbnv0YCR7ZtIuH9rae8xNPMcPt8CCZUO2aHMxYA2wRGbjrb62mMa4SgE52bYqD2SDFN1kB
Bx2HmMfF3Qz+bRUN+9acPiPFh49SbPnbYIceqwByHRYseE3WwwRs2BMEd6kQoVc4hxtqSEjW5BPU
2L+JfWrQHffwzCH1ARl1s+g3DeO7uQmexzD/CiN15yaLxHJ8AlODgxWeJxvM6N217seBkEBjXPTl
ZXOmqgZuxgITehIoWh/nbnXf5uSfCKKzk8onb4ubsADJzeKAoPJcOMcpNWFlGxM7FjSxhZfLTSFI
JIVK+eVH1nMUZyTwqgtPPr21athPVxXBytlTlTOv1HDXVrXV3HRZ/mEWDbgKl52B1wfrobQpVifO
rAjNTx2m9zRQPH5L7kbqPdej89WoiIgE4nsGblPoENa2XWAHUaw/cHMupNTu1m9rnHkjlgE7NZ7G
egaiMul1BPpyFdcDVmiV/yZBddO5WYbMDn92YrGIwKaKofXZ6qcafXP37gYcl1y+G1lM+c5vCCLP
kHWvjJxrNw+VRq5uk4QwWXIVmEjebGkBzgvdHUEjYATbwF4VLfSQqEJFLhEbtjCI1hPmJqhH5jpK
Z4TuTlbtyWL8SuaA+sU6Os03uHxvY04UAB1jV2dClNVUbr7TNeoWOBJ4nivmBiG0/HXRiWBtasgZ
ZSjgtvjV2U9M2Bh9Sjh60hSHKXxLqixgS8k6tTU4OFo9h4fWBpNEob0nsvUpoI7f5VZr4CKPr1Ta
AnslyxJlHdG4Vpkd/bHBlqGStWORpINjasVFA80n5mkKKyhFVvEzWi5nkrgZoRARZWN+qRHRkZV3
ZEmk7gM9qLEN8muznI1dT0gsAxBkkdaud8jtSvz82nPJa3JSG8mIiOghVf9rxYrSxsCmZEMYc+pU
vjjA81po+Y1jN4BLML1TKsFchih1NNA5DFu1hMgZ5fIFIgRnp+oBeiLcgW9cUZIdLgAJ+/DW8gqV
TXtKp8HYi2x6C2ICTTJh7IcJ2Ai7RXMrQiC6DfgOqyj6JTYl2FZbpQEj1ao5sA8MIOeg1vcR4/gG
3SFKwdvSVW8mM90tbM9HI43eq0Zz6GWor0AfMx2CNmqydnJaMKk9E23hvppaxFxkzcTot90PthWd
gK8xQE23dgKsLowwNiUPUKzKx7ITZ0em7ck1C70Oc1zl2hfHppj8lc3oFpvJPSoejoax+259uYUr
i9e6a0jjAeMycsduqr7o8BuVPF+AgFZjFtD34B8CGO1duy6aNB5pvJ/Z+Ga2M8xS1hi7HIc3c3u6
DytgzUeYJ+tqeENW1h/qiCyeOULO55TWVZIb7bos0VZo8nRRjD5CQ7mKXMB5oU1omllm+y4RvNyM
wxyMOFdo9EH/1rG7ysb6Aze1swf9/8AYIrlxa/rXuS6uWHhc15FPqxf8LmPGUznp58jDuqGQzazY
AtObDuhfLT8sGTCz+c4lfy6hRgzHPM5ko3WPfVhvbfgDx1qWJ4ena13hxeDeJtyNW9BXgBY02AhZ
cDA5dpyts1Sw9VfIHfL2EvnvXlSRczyURKN3NEr5oVdIeUwN5ZdXDbMsnKVxJgQ5MHgxpZfxupj3
05A+BJnaUePLTQ0ltgaxY+UIckhKMfCIV1Bze31jJCDGEo8+3hHZqSGAYNDhSDYIeNlqFDde0R/c
lNMlZUpe5JbPHgm9B4qT36nH9jss2TNGY+wkmaSrHt/SyrTEoeRaXlv+4GzryHgmtglePe4Xk7pl
iqFxdRnHMxpZ7SGCI6gF1IbHCLN2m2ll0fzQ07IbDTmSUDN+FzOgyspAFtRNxiZb9Ige41DyVRYr
mlcNbCzL19yls/Qs0rJK12KQMFwyo0M7kZNfNKEpxJiADZ5/l2vRMylbgGPDIs3k117vSiHJEASW
DcHPeW1GCaxu3NhRyJUeNWLNbbkeWF0C/gsHOJDJio2WQKw9wIJmZACQGnI5eWVGR9EJ3eU8ptaP
7oGeVvCzkSvvCGCHpe2gW8lCYXMLNVdYq+7t8DA07ms+Vr/ARywgCCUkOIxdEn5jyzRpNzsJyiff
ecvg9+bkd+T1s+ODRhiC/KrJFi25KgHnjtmhHNB2ZBUrRZi5wSqLPijLoFwhTsRegsoBP4UimDzT
l0AiCewzu92gE7hHmvT0ZyjRoQ/LatIAa4cmpmuMQ9FXj+Mi52XVlyfuxYP0g8bEQVy2gAW0y18Z
W6C1OQ93TmWfZoTVdlP+uPM1GqwDR61cK4WhFEVtuO1hqg59A8uwQXOImpxASMYDbnewu/ZZxJO9
Fhn4EkefAKz+ROz9aDvINEF4cUDXxpAimi1UH+GH6V0PQTKuq5fOT0gTCP2LlXZfk2WhrOT9Z0c5
7JqofW97MPu+Dtk7bWoyBFdmCV7HKGMeMmVsgKo5/H1Iacczdy+vvBW8EDdAg4qkfco+vQzK7Gia
36kfQe0xeCgo4jnT9L4m1moN+xSffHlAYzaA+qFxsYBsSoPf5SrFVZBwVvVl8db7aj/kKoXv03jr
YA7efcRJuLUevDJ7F7V8E+mZKJ4XinR3rcPmWyfNxcqmdgWB8dIipBcssRhy/sR59+pSE65SkdDC
1I9R79zlJuot2/wEaLciSAxYSVR82VN0KIpsJwQeGdtGDAST80p06otANSol82mexAM7bvh4lPKY
/A9lba6rEu1rogyIdbXc+2X7SJbfi9ngffrz60C5fjbSejU53/FAkJVsCk60HgFsAjlj1BQxtoH3
M/MkNDkaLkzITGNRk29FUhH3ClbDmgDYITYSUUrA55B06ybhcRgB/bRyA4PWvvYYppBoDu2XdWDI
xQrNt0hIa++033N1boayfq7jbl/OXb2dLUyeMQ88taG168L5jVA5uoVBbd3ypQ4QRoZy4PDUZ7y5
wdo1+109149JFn6anfOOOupOA1uq2h4tPTmzgI6R7tDtrQDClHtFSCcD1gmY2hcYHN6uIbRRxKVf
i4FhCr3HWVuPfhm6+Dfpdw3wPYHJVG7soU3bQ7YxTWwGXoL91P5Ctf1ep9yjzYx+MQro4LMe2vPE
cA1vB2WcCk+2Qwzd1H+2DqPD0a66razhZbiClXC0CVuRrxqufvSguGR1c6xyoCHl3mQ6Oet5w5h/
Vy0/rwzzMwianT31T1UHssws9l7t+iuCQ5kK92pfDgkprTD5qILwXQTyV/M5KO56X3d8r+0EVVp+
iVp5yTs0BT7jUvJh21eQOtwXZYuITpdvjZe8YdaaO/3aKwR+oJvMXBHQEUcMr5lA68h5Ks2E6BvP
Oo2Gw0TQZk0lQq5Oae5wjfn0VQ1veeT/ZmX+UbfDKWRcEcwlN1TEhzGJHiCV+KyjJlvbFkfwQFwi
7Gf8kcaI8vqPrOQQ6MUq3rHzhxd6zorxdckpywjF+TfqzqSpkSTN+1+lre+Bxe4RZm/PAbQjCSEQ
JHkJg4SMfd/j08/Pyawesqq7bLqYg95LL4hECpf748/yX2gzqTeF5jZrYTT6DB2ljRW7m8moKdNc
9GMp8tF98KELUmMbkXFVG+TKoyJKBv3FTVM1Oy1tjVkrtnGDuErG9X4l0gYiPsNC6IHNFfKADnfW
wm6D19ENH9qaD9s10OQq7jZZwgdrK1eRzi96jAvqa6XtDOzNHNrILREnzyu4kBy4ZjAPE8SQBU0Y
eo00LuBjQHtu8HhBcw2hwmajeQZyxQzOUXCCwZC1r9FA06iwUdJoqji8ygv1q5nbJyHl39OqnnNE
CPF6TJ0N1oOuXHgD2YEML96pnmFi8OVU8yoe9oY3Mj5H7SMFf0g5592qHV//5LX7cUCLMZ+Yn9SP
tuofh5g+i16iYcyacwK0S/C1+VXex8gTdWDzHXIoqoWlalXBwoS/PirKyqkVUAnZXhU+XhNhVC7Y
UAgYQstk4vpoh4CH0X/OZl6slLMQKRjM0QGkCPOmkFpY5QjbH/zGY1Kks8QznxMXHQQgC3QV+uip
0eJn3xiloLlyakAzgw9rkGdHRoLPDsBNC6J5O2RPeQqgqq7Il21Ln7e1c0leHa+JnA+0KyCtt5up
tYIrPzILtDCzy0Ko3VWoNdESphLZqRXeZYX5Miame2WVHdRSBBfp78BBQi4Q3fkKq9sA3E9jW2+4
ACXUbrBA9JRa0QnElY7O4CoaQA0XHalzXaLwbADoQ0cdVJCGyFgOgmHR+eWDWqnIA9esveeV07Wt
vIYlmoE6PmV9QxdAj7KZ4aC06jrJoXGbl5DJWslQK0joH45BJugrwEUtWjudd+r4OMZ2hSwbxG3s
luYYEjJKGRVMr6gkLa3Y6GkK/aR8CsN2F/e9ucQYAiQ4YxKb3g7irwmud3b+6inPVXyAE9uhUZDj
M72FOHdKhD5rfSQI0kxykuwQgL8zhQtjVwOfmbkTnNMJyB+SlusgfmzKklF5ONDpltg0A7p/2gfb
jC495aUKJlHxBbrf5VyzDQ2IVomYvK99TRkLji1dySwEQ9oW8X2kuAdP6U99bz/EjSpnbGkiezOY
TtoNhXuE3jiMIcSxN5K1D3TThdU86G0zB/FDRlhiIojEg+o91cwI1Co4QUSkGVYZ3wevQfkCuocH
+8vIJ/SYfCK+6nDPBLaFA0rpbk0787jSukeTVJfUwbztSx5KkdvbqhhC1R4megrFlR14uDfUtEqi
RqwR4bhEfBcHEtcerkqE6bW6vXWwr5GiFRmqB4C7dNCLabDJBhJxnM4SeoiIXYz4yIaaP/Mr0PkV
dGRdUcABunACq29uMT45QxHNlEKYzEHpxka6ipa+i9QjWkZdLk2HRLonNH/XC1z2VO8rCEUwBjq9
VmTI38jftKKxZlxS2pXv189TASNrgHUVl8FbPPWrIc5Q8khxxvS7YF6YdFcGx5h3aept4/Z2bPF1
LdNgNcLowV23Q2/dj9C21rQNZEOBfLETmN111Itt5Idf46xFRhjZkVlpN8oSvD4jThcBB8Ep1BBu
pW5IBwTe0nludpjDOxvNaLZtKu6C5DojaFcqq5VBA7wiKy9nBcnUGKfweEYIX8P4VAlA3mMW1ww3
Xe5bXcc0tb+Pp+DNRZ2bwqUmrS44dBUKM5dW6rxEJnOPulcREjCRfbZ58ylTD2lRrZRpMld4IDx7
3GpY+qTfJ4POtj5pNHRqlBeF6kdXLYqVy2ys9lgn4HpLKZx3vEtnubfCRo3ChKsErHFctaWvLKmS
0S3obwrPBZWJ+U9DJUy3AuO5LtKP+KhCMi0te9ZCDgzqb7bi3lete0g6THHVPN7q0uYs9pedDyNw
zIC12tU8SGA5TPaDX6Lo5VG9uzVw2skXLcATfMI8g51lkdiWNe4xbaw0GJI09ABR/4ZE+xU5sMey
7cJ9gSJGFKiYCzg2HHoHeO2IqoKlvZk5dwi5Fzcx95ughZ2g1zgbuX6pyErwncFNK1Cl4m5E9ZQq
DEYTlE4mHLpKh10Fl51kst1pgjbEDt6No2snwcjLc2KKOqNA1MRBbi4tk9fUcb62M7VAZiZDwsRK
J2NrGCwUIOR0Dqzta17O644uXWPmbxossnLwaSxDPTNuhbBRJFS6akudetm0GJtG3nBs/eAlN0DE
MIJYQDf+FmTGOnCsnekuPKNGyUfRyE4BTF9yUcb1l6gyOUsiORkZnay67KKvfpWQ8qv4DA8t8u9q
5N/Y+KlCKFb2QxzOEeqp54XseenDmM5tLQ9nEI7WsO/HY6m5y6Appk1uFgsEM3FcFiZ+oxxfB3VA
6I+0BOPb3MvQ/1yPIwbOuWptrWk8CltLl9SrCbqZlqW/WAT8RRTQ4/LHgsUbqaRrhbyltyP0mpvm
NXQzTo/VO5sxsXdWWAo87FAWwwFma4aIkYDPLjdB5zfLzsv3gzftfbV1qQcxA4V/RH9yEB60idp/
cTIMq1KhPPVOOQsCdMksqy5nsYi+om6vlvhFhQP66OkQMafpoOGEYz+SL3KhR1jO2k299bPMwfke
Wyyrb5aUDmugEDmQWAE7s9e7OWwaH/YWOK2TFhUzt6rDY6FgudCjup/fpS6WaH3BaLEa+oXvIrjU
+r5Dw3zXwWSgmxBoxRxIMu0UCynmqDKKWR/hdubDzNQ9y1hlA5TMEKWwq7YVynU+IEIdSuuANhmY
4WF5xmP1c7dBbzQYJKZRw+YIK4Ow6NVD17eIZ+hS/9BuT5T5EzFga1gAPvOcaI6T51J1QebrnDBm
WGC5HH2hM9kC05g9JwqioylKxli2zqfWDua+8ZA4Nvjsqr0WSh8vIxxfwp7rDE3jaWbb0zrOowcM
wGzkwimLTAyAL/tE9DPddb4WttNvueChRUqASAslpklKsYub8KutW2iTqsWV6Cobtmn5NUtRusSm
g6GNhXRiaqE0jEr95KA+4UfWdQFjaWMk9mMoQa4CtZgpEOsuaRh8pNgDw14F3N5q9CCsEfx3xt/G
/GqgnIF9KYl+NMR8oPVN2WGFhe0jz/s9ZmI2tXm9bBHGYvKbnsDowjUscft1m4xfT0GhBS5fgoYE
Pjnn4F0aVfsFXuYMW5bpTjg5nk9R/IA2sGQXF/vOyw7EvS/ApLghHQaCsNdoppWbUrPuipqvAsnn
7+gNoO+TiVUPKbrJxlWGQDMKhoBBENd+s/ibM49SG2dMOegVarFSjeQhbZlT1rb2TS9puduleoNO
30NM/juDeL5S2kmloeNs9ZDtCOoUisHEE9W03xbIaq+qCq/AEgLWXLEShyYq1xlCfKhloFPsKadc
HRBA0RTtsseBO663Q1wls9xxk7XXbOoGmW8Dnem7VGhb1VZuysR9c8Z0XHcIGQOgqL6ESf/NsxXQ
zF4CyRgPL8oWT10mAc3Weug3nt3cQh7cFDpl06Bp2brBBjgVMGiRNIOEXTEELstyHeXthIofNyek
KdQdiwxjRVDyZIOwvHPXwcyqfhKIoSJkD9V6JI40SbEj7Xq1HjSvRwbTFPBDq0dIT6jbc9ejyOru
R5tg4JoW2ZTId1HjPeu2Q6DolVULzhAmUPhSNC5WJel38LwUHuV0lyvGIrGGxzYdGIFzqqwkZyRN
uJn1avzqM/9SwunNq8Np3RK2QVh3TADNQ65i3AnC/ABWUgKCMMZIk+kloE51chotk18foG1yD8Ua
ZPOGkfXoVPLQehzaIL7SHX4UD5m/QEYI/U5zCredkX7zpIhPpXX+zK6c64oWhJdpzynOIFdGmyMi
+QiSC5v1pedDiINSG83ktBJV/xXnWQ4zg41XMURfTX28mEoEcR1pyR71yEYhv4D5HEoJqb1PVS4e
PWu8pasuuhILGhGAWnE07ZnUiOH7hMLCuBp0/Fvckdm+EMFTRQQsqUUZ2yKZ4CUiw/DiSkXkDA8o
94uW4x4G2TPrIhqaNRiYaZyJuFvVqiSg+1hftEwtt5MxGHSbq/sSAR2YavCG9AGHg6LoTTwCjy2g
Or8aZgMeG2DB2mmn5zmGFKjuILDT+SYQHvtO5Oqqr/oveZ9x4enuayL1k5JuNXkIrNvIj0Ojumsz
7btKluh40U1nMPz1y/A2qfJTicAk556qPozh/3dasyIw7TDW4JbsaOwOFjQGbDWBBz1YQUHiirc0
s3xm/PvIb1/HCPzc6PIbhesNAN+N/CrBouKS9kzJ6ESL8fAIW2hdkaGXG+VBtfp8LfJmE1lxzqA2
HRcNBWJUaW+4JcfzUS9v7UIoZEcebJ1umEdDs0l72cpVGumPaAgcN2OSrElsEQykWncxAGipjl1U
J0EVZXih+AoyqFMaz4VJWSFRSbjQFrsyICobw53JoDLyv9l69LVQR2wMEsQ5fa9ee9gdwnP3sk0Y
UyUiSIoPTFgerShbqVnyZrhZ+mKm01HgffJq5e1aJNlTzR19m5BLkjn32dZVMNQa1DkqSAfmCPkq
pOpg6woK0LooHprQWJuq86CnbN9RsQes8rJN5Y/Rc6kkt5DQ00u7aAXlap0vMGg25nTsmOlPhyY5
ZK7qX7dl+QJUbabDmNowhuB+G4O3EEftUBPVXsLLPOOrF08dwhyUU0PbPTvF8JgJLV5zpB00xnB2
qu0Y2+LGPPn2SLFR0NmpJ85vWDjqmoj8aHUFcrxRe6/FaFHhXRevPU7g4NXxDYYeCHLTXqvGisbL
5OHxRGdNdNgAurFO7xA9l9xvnzWPepZZLwaTS7XFRzoN6mthwtLpGDAArm6VjVfXJfwKZAML5rTr
Kwxsur3TZYfEtvMZ7abxegrp2Cl6/FyLjsvL9F5Dz/je6uWDjGRRvhpHVYMXFOrAVJIXIABt2dFi
J/miob2IyyxgEgjTRLIlgCL0rcOTugl+ibSwR7V8FjkToFB1xpVDsSAJmZhU2iZYp/apjmGij16U
7fXOXFaWtaQl8S3TVYSBbUZyTnvFCOOSNiqka5oKV4HhXaM9thg1dARCupm1whSvBbVzWacY22vI
nAPVYSESRsYT4co3wn3d6ZcTspTbMq9H5lzVnKk+cSLCMcF2FmnuAFHK0n1SQG2r7GxnWP0JptkK
HCKb3DfI58jo+hHZN606gZf3MMMb8ee2/GPul0+jhc54h/p0DtqOfBPVBVyGyMGmwljpBQ1gtxhw
0uhpehag87atVW7LkZAdVMhY2mhM9R2pXKiUkPEBh1VQzBWuNkjitGHjsWyvIhq4lmBmpQzhZnDd
RZmV+sYJp1VTyUFBKCcCEh/oazBVkShOSosKArcTlA2qYxkDeEENiNCDaY0IxG0LyRHzq53Zq2uw
W/gAi11teGtul/G6RkqhKoEseYCFwthc6HbhUFzDRAPHDD4iD167dlW1t0kU71Jajgr8B0REnduY
r7n06YxEtDtKZhueB7Wm8O+HeDmSAoBAgRvoKygA2Y75DBBUW0v376LBWbOHQB1hDIo9CG2/9qRH
6cHVBzhs6tpDrcsW8SEptEfD9O5Gx78fQZFy4a6LYLrN/eA+aNwT4p9be/TXOV6kcRbcJ+Z3d2xX
5hQczXA8DdhA4/92SmvrDoMsYQ6PfunskxDxhsyGiX9Hu2GN0+DB05x95Fb7MTaup1q7pvm7VlAH
CwX1RGWvgjY+qPJK0fmgfa3NjBSB9GOFQ7NDZ0GpihvFd1cB7HIFJoJGBw++7OWImr7d31D9b7qE
vlpx8kT8oqeoBoAChDBoGExapPod9CS0+slmzPaYGysrYprpopqPngKaKTV24qTZ98bgL5uKznMy
QsBeeSLhWcl3deCPNIDWVP5fKiW6Hcz2buJakgGBgSQa9QKiXJG8RIn3lTvlO77EwVVvtg94q94A
EJHEyQzgUH5t0sHGxwXcKSekVKfNgCdQPSrHAtvlrEQiflxbLiQPE5sUEHKDuyOLs6uX3rpWfOML
0hR4w/q4SgVzxZzAqU3LYWiuAgeQX1hvdenSndOR7Yxs56DaTcUWm9ohMduvuHJucPB5zIvpwY2m
bTe0NP2G70LoL5Wt7eqGSjo07kitq+m6MIaVr/Iv/fzaxdDSys03SyI1FWs7OBGd6eGxd5Sjko8b
ng1VWMiXhZLt6ri59vEjUr90oXoooZhfaqb95MWoMhbNc9zskVA9Aph5Tqn34gjUcREfp6dpyt6y
vLjBnHDw6QpU/dxgUTiCcwc1e6uh3vAzlHP9h9EHjhB1x7BwN4jn3gosjicT016JnPEXAnYhsNv6
mGvhMsTRq2l3UyG2NkZMljuu0MVY4/yGXCzIOVHOvfpWkEShy0WKieJPPG0COplZWi1DOZZ+VnN3
z004VztEsiEwFHrwPNIMQI8T3jE25F2lPTLiP+ReQyd9urMMZx4jyIRs912k6Ye6VE6Y1+8HJh+8
/uhY46NDEYaOwHwYupM7Htyx3Oej8ahxIOUBBKt202LzbOvxIvG6oy7GxyzODgOK8PJ1F7CUh/Rm
uh308sm6aU3/1s2yA651xw57qzoO912crxEkuKMauep1ADiQVyutvgOPdwyy6ZQ03u3IuKI29woS
+APA30xtT0qsPqrR3LTbneqrBzUDIJ/IMY29TYbwOAZ8+LHbg+Pah0yyjLZedJVy1xrBMajcPfaM
TzKMOJ3NMEPDbbA7DrAGi/AU9sFRRhLXQYHCuEJUxbG/9JBdq/iht9KNXy9a5wp3+lP9HR3QoRmv
fI4GeXDS78f8UGvdDmy9U+N4e6KI2fVhPqvoOsU2+gXWSMsBXeRw3KroFzcxypltdCyVEaV4QH1R
+JD72iHQWvjnzlNFz8wp6rVmcqYYQQYH5QZpXYGPCQTHowxz8leZbd0zAToZXXcqgYYkvbWDPXIs
6/TA4OZoq+HRBjHmd/5DUX3pw36v2UTGJnxkgnxoO7FPkvAhcs2dWaIG3O6DIDt0YjxkBp6MPFhd
B0dDMU9oUNmI9MvP48r1RPcUk8486+/qJNsYHWOmPjlA10+8YGtEz8GIK9zo7oM6fDAif5/WxGje
yuIJItue58V+mqKdZxuP1gAPN1Du5Bcg/35q1DsFsUzDP4IkugaHduqN4bEMw+3ARec10RcDz47B
BmvMrfc1tO0ny+rv5I7SOmc3iG9jkRwomo9Nat6Yo390QNi7aUoW2B0p/ik+QB2x+UJ01SL61MIb
bg2nPaoO79Xae/laYnqrsnqu2gzscvgwhtNjkk+38qEmMzxQvuEFsjTG6ZaRI9pr7R0I3af3S0cV
T7rek8IyGA4egIbe4Xr6VIbB0armltEexjZ/yaphI3Tvrur1ZeBABqZzTfdvdPu5qpRfg6kFm/xq
RN0idRETjYJ7+RHSOFlhQ9xp3pM8UazVXmu1x67r75N2GXXRXkfNsyhva6O76yvzRYQZRqPdHbOB
ozVFq9ZTFyP4qfdto3Yn+SX7uHhlCB1NdHDxtr1GFusOTM+XaeqOkaI+Aql5ylGbHUR6KBPzCbjG
coisBTuTCwKPoNE7wfM9pBxQeU/2Jm4B8BNiTmQR9beYAd+3TXi0cKolJJuG/2AquHhCXpT/jMHn
+/Waxf59qzb7vkp3Wm5epaG/RCTmxTTir9WjM1W33sKLvFOVfh+97oZE984clNvAq/dhz7tb7Ynh
4V6C+xhs1Ugjl3x5wunuVD360nLkFNPeSic9tzsp1XCk3M0ZtGHGINMQ+bHev0YXNGgNJckAWQay
lvfnBdd7eP+ctr5Runt/Ul+D0j/SQCDP+yqfwm6yL0TgW9PeuI6/Z4h/N/j+fWSiCB2ojymbohps
0N7tqWk9CCPTdQ9kxsUdrz6ZQr+piFulHDDGqM4NjnqNAQwA9xXyL6dGkGMZeM1b2ULlZZGfUP09
yctLR+7GiuZGlb00Rf1NS/1ZR/1kU1ExPPIfjNRaoPWG4pRyRPBnUYM1y1E9tIg6ab1M82mHTj1q
BequRDHOcpE5zcJlRE4qqNgjBLJjodwDrFinIr9m/LFFjW/hKnj0BSlZZXwrb/YKKqcb1d8CnE3y
UCx723/QFEBTimbeeFZ15RfpzhCSydLkhz770kfaa5so5Ek6YbG4H8zsxaqGh9QQb3Xf3aTJzaC4
R9sLlqoNm97s7iOdaBs728JAnSJHoZihheYfLTR1bJwhPFusRJl8QbdkNZXDenR6pJWRPEF0BsA5
/DPNLVYO+iUDLa93PfkMUEizRHB926X8A6BOIhtnpaVfzUbglYjzEhtMPLHa7ZRkB8OXrS97KyJt
5+fNdozWlWiX4LNvVAZ5Q7IIDlwS4Z4G6irx2i1kn+0gunlDo7pRr0O0SbzAAqD6WkSSKNgdE+uR
Ux/elOECORApYYPClb81fbQc/Q4gdD+v1HKp6uM6ACyj0pYcsWNMxwdkDrY9wpZ06vYS/icV48vG
u8d5kjVNQUvBXURxsnxjhkp6ac16nxQGrKeq5psyRIpOaiaC8MxjPGlZZ5lRAktUXX8Lrn2Tw5rR
O5dwMG6sLt775ByO9RK59dFuQ7wVx1vIBkBei6VrEdMYhHfFTZLFBwcQIvwwhjkTqM6AT+IzSgAn
cWXaAIm6bz67SI+ISG13ypvuzlCARUb1rHBrCWhGrtGIbv2EcMPbxV/SUUn5MuBxKeGyGEZ0ALPV
ZIIQuxFPoS9ATxfXJa2twXbfzDrbWPQmbAuVFRpoOYQk130VW5m4+pHPANpZ6oSzTn2LapTRQFc2
Yhm5O90CmmMH62ZAlYMhJTgNWgnelctJ1Ot8rshPyc9RiEF4Nb0sI8y8imHWdSgJxFeNGFZMgq80
FJnlh/HhicT6KXNGUENYeIDRVaj1RUpnzO8X/NUrexF3+sLw7HU4hrSw0W1WMiyJp11H89arnTUk
qWFEtUSf68JcNCOUoJjOjIdXT6Uns/qmiLq5E+Jq4I0zkxGN58mDi0Df4Gx8C70mU4eg06Hko6J9
lW+mPl0bZbBECGWmWeOqD5J1o+UI8Cxa0HsgTOcxNnJkLTNGQ+aE9L0OLwdfZFLSXn11qMEtDlDH
I3kNN/erAcQVpAD7FKira8yd8eiYO7kC/C+ZL8tvIfVNmv8YL4/TjJHe0RHDgxLXS+GqO9fFdWIu
lWrDCTtAqCU0RMNj1wcrxciWVP1PWSBLteA2jc2nyDtGQJm63NyIVn8cbjwxHED2P3k0zKmyik4F
Z7PAPNTi6E/5uKvq4R4s2RaF0QMCMfOiUhkBPiZlso6iGs0XZ5uoyo54g61y/q23adVYOrgcc7wF
IM+QmpJHTkZtSR0ZZ3J/o0ixjXN3Iy+8BgymP3rYF4s18mAo9CqLHm93lFrhax2dGCVwqtydr3Hz
9fqNWod74cRXUTl8w+OBwfK40fjUuKDipceIOaVCtzCqsLca5arbxfhRXMK5vSm9/o6BCT5SCiFQ
3VlFD0jVhLYPmpXoZMDYkalp6dPgmBawjXe9ZS3ky9zoMytycLjgWoP+kgqiaepjdQzQqzdhEFIo
8P/DVFt6FV9j1i+6BvGOaFWYyo6K5BLfYG+e4okDKmI/2NMSHPW8KoaFN7orbqC50SmYjs4lSwj2
MOJrCWpN40z+eGKxFeEtOZp7ZukdwUBCzu3xRWIqRoCM8IKX8iIcwvh27NLDWJvbAW/KwQ2uFfp9
wS0dgc1o3vgdYMEcCH/t7BHBW0VacRNGxo3uIAnlucsouCuY4Br+wvIXMOjmDQ0rpT723s00Ug1a
xRJprqU9lU9oQd4WXHthtY4DawvAkw7aSB3s4OvmLyteqgvM4bMrG0dtBRFCK4Rz2VUzmFOzDmCo
EVWzWqmQZOvmRmpvbQbjPZonedzPdQWTYxUE6xBsI5bA7eFMjyu7t2bQ9h6KiC+OBA8jBQaQyoyK
ZRa54o6R/iM20ZvWBCnyIjeVU7qbEkC0bq2dId2NQbhExZHEy36LknWvMpwb9LmaFSttMBbv1aHZ
3PmUMnFifCkL9boJg6WiPeFEsTb7bF5Y9PH07chWwa5z7sBwtrrn1FJ2dcsEqEp2iY3RKFJUxsFC
qFQ3rZWhEGHabsE/TFE2hrRG2BFeKtFMaxxpl2nprOUyNd8j9GLmCsrnDNpcuIbvS8571fgdeQzl
6C3O2ohMQZ/JD4lmE+HfXdJxuGSvfG35mREHywFKJQ3qhYdAWNaRBPDfUejNdUzUnfwpMbyFnTvr
QfFvddO4qVVz4QTdbai02xLOIR2yK2IrEwRzEZomd9xJmUBiBONsCHJ8SUEhSkpeq9JKKBYyMHdt
twrCFTUka1Jev8dqlS/dVZcp3b1ssBa05vFMAUNbvK/GGLVANrNFbwdbq2AHd+FSEfa68XsEk0Eo
4dBidhgZN2IfZ8km1rtTwRgunrK10Nt1TKkMSZ/rWr8OPGlp5i49DbANzsZwwnEjtPYJo3GwirjX
4qxWT69NVfF7KR2Z8FHu5LgOJcfmZioQ4y6UW9sl1zIB0oJcqatgO3VsOoSdmF2vQIxdan5xrddf
9J5RVVcvM3x70+BFUNehPJCo3ixyrrMiW4CfXtJJwqidpAhv8jbE/dvKNsntRE4SJ/d+oTFUNG9U
xZgDgNqIylkWebdH2m2TeQ7WYurSQ+ARVU0cbrmjy+oGaPeNl+wQWT6gv72OwnST+sNdEVP0FMgP
hO66MtF87pRtipV4ZPBOgGwmeJ0J0AqVr2EAk6pPzmrMGJmScjvTFvuz9ShV6+oE1JZZmq/YsBtL
EEZ5VJRAVVBytA6VVL5LkMAzpBaeUxj14tqTCnmG1MoTiOb1Uj3v/xv1nZ/+X7Pn5nn+rvhxC0pq
PL7VLZC6//p/P9zK5KuHPMya+/yv/dKf/6G/vf1vtEYQ2flFzef9A71/2j/798lzEzbt69s//m6q
F4i/O6ZlUA1gZ+SgKpLk2Aj/fFlc2JaFpo5qCsdC7UP/+B3+2Qr8+cP9WMo//50/e4Afa7N+/cff
QQx+cgkM68JBn0SD22DAbPz9Emgm1mIqokWubqGfAlTn3JYACZbP7QHtAvU65vSuYziOLaSXw4c9
gKGDaluIOiH7oqoIqJzb8/9B0uo/PgTiwnIEsjsmz+nAs0S/58MCsAM0EwUdx8CWTjMt64e8z4cg
8e/CwJ9v8P/DQ2B+9hCYzgULYAph4d3F1yxdOz4uAf56jumo0lBD0J+Xsl/suTNaAvfHsfxdaP4P
IqGlXeA7gorSzyAgzUk+rgCB0lF1lRmgZZpEgx+R94xWwOLYfioOEAhVS2Wr86AO7iyCR/ywAoZx
oeugZXl0ZKFYKxbovPbAjw/017cA/jSWSYHqchsS6N4NJj8sgHZhAaLVBYROw+LKsFGXO68F0Mzf
K4/9p6HQsi4MwxYwJqQsH+rov4ZCHSU/FUMdAQ+QjQK+8NyW4Md38ok9oF7oiBva/yYbMM0LNj5y
hUAB0Dgkbzq3BYAi9v6R/voSWPoFYRCTSKTkDOOP1yF3gaqaQPmwedJJjc5uCdzPBgLD4cZHL9fQ
TCI+snq/ZsXyFHBAcJzVXGGprji7QPDzE/31PWCb6HzyYJbh/jjlH+Kgbl9wAIRtmobpaDjlnt0G
0D99BNQLm5TPIgw4tv1DUfHDCpgXNkxzh6QReLEQjnF+ZdEPs7ZP5QOmdmGrXHaWieokBdDv8gFd
I2XUZGHoCuO9cDi3UKh/NiOyDBICDY87HKdV80fa+2Eb6M4FlyGajLqA2UaP9ezigKbhXP2pTUAg
oCx0BQdeio7+PilUNIesiAYB4RCdUXGG1eHnYyH3IRI9lkHto0FUMX69DVxOiWaTLlrsAl0u0rmd
A3bwJ3eBwUM6urztBBUQ1eGvaaEiLlxed3nNQhKaKvrs1uBnpvrXb0QyP82GrWpy7UEZ/f1B0MSF
7JC5OgrU55kV6dr/QW5MOqCREKiahnDo7y4EhWhpESFoJakqdgA/C9IzKpGNT7dL9Qshd7hBmfge
Dn9tEugWasuWapkEhHfx5h95yBmtAEXbJ0OBZV848gE1imBSQMv4NRTo3BeUyFQPVNDyRJxdpwhY
zSeXgMTIpTjA/paGMD3xX/skGkL4NBEcS9iGhSa3enY18v9FfWTIHeC4NIz+2CihPhJkz/QIdFun
nyi3yJk1StTPloimJZvCuiyE/lVepNkXJirpZI4a9ybNlLNbAj7VZ48BsvM4ObPNNedf3YjmhaPr
3ASGbXJI6J+f2y7Ai+KTS0CBQCbAbIRKEavp92j3oUBQ3t0yuAwQ9KediFPg2UVD+8fG/Ot5EfeB
Sh8ALwCNARkWH79eie6FodFCIB9gD+jMEs9uBZjofHIXmEIWCLqKRo1Bs+j3qaFLWqTTLJPzFYZM
zBjO7SCITycFDvWBQaeErjByh7+vD8iLkKaVlvA2AdHmLJzbChCnPrsJ5DPiICsIdmSAtgx3H0KB
zIsYs9sW5aNDx0BWUGd2J2qfvhMpADji7HKdLPmPjWPqaEZH7kebkvNagp+l+18PhqZ9wRng3mdK
+iMY/LoJyAzZJAb3gKvLMcLZbQI54Ladz/bN5CBNVklEO1s44t2Q5uNZUEFcyH6JaWgq5k/i7BrI
P3OVT2wE9jrjcvph79kfJfMvGwFHLEu1SZvYLbpNV+XsciOS+88GRKoA7JDpEjAzZZ4kXYk+bAJx
YWrCNU2aRj+nLOcWEGV741O9U9NlBeRB5z9R0rXFr5tAk7NW1kAQFIVsHJ3bAryf28+tAJmRnCUb
ukx7flcnM0dkwoiVHMfAJBqc3/NbP/KUT4QBcUFPmM6bBnTkX+RFzoWEHKkg7wTjpHc3rfO6Efns
nzwEtk5e5JDzgZxlbP6e/X4IAxTKXAOAaj4ADs5rCezPBkKKRMYGpAOWJWQrQKUE+rACyvuwmTCp
G3BrNN04v4YRaf0ndwGhkMaxSt/cojX4AzfxYQ0M7YIzALKCC4O+0ftdcV67QJNek5+KhcAqgPsD
p2UVfhubf1gCi8xRVkYUyeAq3DMcJuo/kR6fCIf0jgHO/LwN/zBAcOiekxpbtkZi6OBWeH7zVPPT
MxRyAgmlxZTtX81QaKaQMEiEJQ1Ul+vx7CoE+p2fPAhM0vie/wklfQeVfzgI4I1Jm8mImC68A1DO
cAk+3SxgjuQALrEpj0BavRvVflgCzb3Q6SWSGdJifk+e3pf8jOZITL8+uwtk65RK+Z8R/9epupyi
2LTTqJ/InPE1/Q/6hv+LdfoniwPPoOT1nb8RvtX/iubx737hN2z3H1//SVyQ7ASmgdT4v/zq/Vi8
/Xj3/yF4/Ne3vM0ayTDxwzx7h1V/eFHyTT78319+t/7DL/98+PeP9fO9Pv5oLlklvz3qLx/st1d+
++EqfEOn4Vswvr8w/nyq/XMKbeTqOXt+ff77hyc1qO7+50P+4++/fMoPW+XP/uqyenvLkufs9bc/
JZdQYhc++4d3b0P47RdLa0AKn/+zd8+wf/52YJ2qt7/xsf+2+2/urma5jeMIv8oe7aqobECmSF1S
RYAgRfHHNAHRFd8G2BEw4hID7w8ZMJWqPEHuOefkQ255A71JniRfz2Jk9OyKIDEd09HFZUiq3t7e
np7+/dr8XGmcY0/aqQC5e7Ev8G5uSp0mw1KVuvDkHHVqTYyl3geBXGXJ/o3OzYR9VpRy9xAEffYJ
YOaTU/TQp+1jqfh4rBUTDRxC5Mv3YEw30G9T4E/TB80DyAcrnv73K3ZIvqhu4Qr2R2L9UD1wKJ/n
TPbULIdCemES99Tx8VnRPvbLLRd5xXSO+jpiqR6pewV1zs3C03L8fvuQrj2S4eM80DJqQYjl97jI
lc48HcerhHDB68+MKIXbsby+tXkaiKArIIKT6k6Z0rPnRPBSgOypHitsh+V0BTTs+5tABq8ELOUP
mPnMGauvBY7YUFWpSfZzFe6Fp0xArDYMl3mwbb4rcMhWFxLxnAxuTN64l7oC0v5RF2XSU/NrLwVS
OhSY/E9yb7bzNP6kbzRTuS7VwWNFfWThvCRvNPZzl8xiYopAwmiOqvk4OS7IQ2Lk0ZGHWJJaTGLf
YH9cJWdVoTyl2ig76gJK85fLwXBweTU4+GtCn1bn86ShnbtdNI+i1RaJMqRDMGPx3UZb8HzeQQeF
3njv4AFP4pnc+/0MNplbDQFLvz9PbZ4z3UJqNVplqwJuBKNKsWks2Z7OpthN5Ak5yyNwwIBFA8G6
YOGNzu/11N6aOWOeqiQCzANhj9kImoWIJltlU/jxjF1qqY2le6DnQH9lVl7CHB/nOgwmKZcfy+2g
KG1wOKh/JpZs/15PZly2VICMJXtoGhE1pVWjySoshWy7i6ilIZo4PPiJ9nTo6FFjRizVIzNGkBv4
b68FvtwRwEHmhV56Folh6nCKZljn8GE5WQk5IMvCpUv9wLHM9nMLUBFmGjrUZBtL9001h81hQnBl
6Vi6x5OGcXDDUtF0S5VxbqmtKpbqW50HCoYqigBZuKtnasldYVenj2X4VJW3gTbQ5EE0WVPOqtA1
cVPvsZSHmb0FoDpXYILViCV8amDXSz2HvxskZ6jvNJp69Wd9M7ZVPvW0nMtOZapY0mc2SyETT8jR
pYaIeLpzFSRjqdcomizZdk/GMUvIQLFUz3U503kz4qJqcDRtm98pbiskruYLikJTz56ThERoeGHz
spoqngOTSM5fYids4E+5btxY8dKJ1iFh6r2OJuysZm7mrKLgKmLRpBdBBtcN7UVTvVUI6HKmE5jM
EJDEnU755eH6haL5vTPlfX3qPI+kxq7/IJb2u2tKkjPn0nW3RNOtKzQnZj5NLQ8bacoklvwVnKsJ
9K5vSmYx3DBbLPEzO8cFpac5V2iJqGao8zCpSf0DsRwjCaYT+x7OC8vidXY6Epnuc5i6GWhPdBpG
ep0aVyGW/xNb2Fsm7U+N1w+Tfr5cF5p2oBCPqYShwoy9HmWjCsbzXHaCauCGf8OKyM+VC3sf1kR3
mwd69cqPrFDtzxGFTuhA+5NQ+yuvX/vfPrP9RLoF91/Reh5JcVDldsGMZZ3yDA7w09isj1dbsdl1
S0TR3qdsoMoCOaCIHSmIoa1gElp4fgnoxIYv+DR5fE8ngXP8Cngq32E+5Duap99DOrxZZnraMy5Q
uJqGxowarIB7+HKn+wrjOuhAfzDXjnTio0r90BkVKCJmw/YwDosnUEcbxp+aha2nvc6ndoLkMw46
pvAwgIMuO/QPYRypgyHk8GxVv3bc1K/2fLbVHdTHmNY1nv8vTOd0Bs0uSn5LP/QlHqlj+3APx8p8
4IQF4un9HIVBfhYFQmnUMKeZSnUx80ro/FkBQZwtFeXOGVkJhmdV+NEEMo89bP3RZp3XlwK89hUS
ICn/ZhK5pmFuklMUn9kl3bz6147kI5UXXUS85CORCHoD0ObkhP4z3L9cFzEQuvxP71U8neVjlO7m
OrDqHWpO1jDc5TKKMv90aPeMp/pWLbhp6Eg0PZwssRT1PjRnGPaMZ7j2iU5srpm6dQg6I1bEte/S
QltAMU7Qx3U9a4pE4FyfKot7uX555x8T4GysLBDUKds4IoToHE0ZZ88GjiegggUIqyw1t7ztE0N1
IoSx0zA4fQRqGyuKc70I8oQ02xdL9ULliMiztqIjhkUk6F83XBVAVwgQRou5WSwQFDN9BohWPO0h
8k1qAbPhSTnHoiOgHaOZMmEiGWCX/jnbW/yR+mCakgaSjgRpc8ftflfCwxhV+TW5haGZw2RvPM/v
7se6RRwSFZwro8u54slICVN3XFZ5tVgdRC8BZ6J3ut8KaMhJNVfFzORtT8AgiIB/MFygYzFbttmS
lwTd5l9qey0/M2mKHOVAFaUnRhKq+8k/bwthIR4VZA9n5trCRW8REYYIgVHZyHdUv4a7j3zGmcrU
UiUnVW6y//ztH8U1/bo06ZQZG+RWAIfXSIE8/XEjc2PzF6fUGLgusV3gsb/8VuKba/jy15X/5t8c
GGWXCHNM8kM1TxXPxgKSwcFSxF5aB/Y6tck3yUhdI/ozN2r91YAWA7QcgS91oiqTG9ZAhQlCgp8Q
8D8u1IvMvJigN+lFUVTr/K+eIfDthwiQWygL2JJTtShngTdSi2aj7X6+fBBlmL/AdFA2xXwROwEC
6rlPbjcjKnCgerYs4EkwsrQWJ9Yc9OBFsIqVhNfTw208T43njq4ZCcekP1PpOk3CAIh9/0u9qMaZ
mVDtDo0VSZ+CJk/W3Y8Cht4RTb46uOx/zUgLKBtyTRob1tgnfDBp/sirtm9x9/Fwd0cg8vg02Odq
WPPEi39dLBLjFH210MmVzlN2c+8ImO+DDwbdTSVTbsJSilXEwXS5KD0ZUjyJuHfwc6VKCxOXJUcV
wj1mPl4JmI9BbsogQyRRTR+UM2MX3DLvChzEEU74EbKznDIhQMZ+viM15odwT0DXjlCsYJ+sWTSs
nuxENxUBU6/xAuh//HepkxRu+fGtNTz8Byhr/ANO9HzJhNFSS366NE7NOHQBAP4Vzy2iBlvO2E0C
HDsBumYcSIFQumK19wyz81NVTHjdpiNxkaCb15Y8gAJQtwTLmbpjVtiBVcVLIguICpzjM1ylk7DD
VOBInClEwoi5uTnD6gcB8dp7spNAD/C06E7CvgH/c/tExLmB1+3JOKoSpt1RDQQhMa5Sm8sXPVMU
iseazS6Lp5ufS/j0HLYCoL1eNtuLeNUc0mgUwlIYAeLUmccDWOwjEqBLsBUqOdUo7HlqpB7Y+eV/
xkjkptGEIzGGP6zSIL8rcdeNLA9CurTPKda0DT/+0yYje/PxFzftd5F//Nd8YngzVfelgKwxFWyC
Kk6XVtTEvsBIze9DYwdoqnjC76aNUyhRr0cYfI3CenKoCuYIAHQtnmfA3pjAjwXaeTzdAdIMaJdk
lyCWbMYT/qnhd3clEuc/mZuxGt9xiyGBrFDb0Ob5lhi06KGUMIL7wmYX0FS3ScrPlwBsa5j78hKC
R9rmU+5ESBRyL6sitIcS9QOqAvIhT6B7/X5VqEZuilWa9SNA7gCQy9b/aEDdP9FoYpi1N/fcpAiY
1r5FvRb1Kt5lLWK0s2SoslsFOAP//clzInjn2Ev3CBkkDd+Jhd7NvvDqyXkI9Iel1JjrWXSRgAQ0
2TkEnKtpxTjG0hv/oO2dyAukY3jBDOvVNpFt084HdFYQKoz2WnyJVZvWYQWg1/9+v0RbX/tvawjb
tHANXJIxw2zoJn1cGZj69K7Q8xi1lZHmszaTB+El15n9n9n4/bwacxOxSX/wClNtHwIVxByNgeFx
8VVP5WMEh56oi2T9j+1NEIqLlcm4NZZoriJucX1wayyQ7KGMO3AAYTYZaYnm175aYk7Xd0940ZKc
JVqV+oF27Gw0L5vV48DeILLi179EDOTpttfTJDozAYQa4qtKjHDDuUgBT1rxJIREYu0NkAFZDIu9
Ll5Ftj99b6HHwffDYvp4umcqp5g7zLZKVFxplLagxFrp2XSmWqLIegGYmdKSQ8vTGxKYmTWS7Ykp
y8JZ03N9a7gFkejrq59yWk14zIcdIF5Y2+vKCPP4JlWpY39kx5h280TdXSABq0URYC2fPvTSFm3G
sNscuXy6s14L6soABQkAw8iWuWaJ2io02oglKlI9FDZMMUuuDALyViMPWD4vz+0/0rvhg0/Y6Nxv
tvk9O1dBORTLh+I57yN2wuSAJ+RUSqKOMlTcK+ruCtg3NIWXyQCTsEgtVvwYS9Roau2EC1POPv6S
6ZvlulR2JGoT/dpfpS4h9y5nCg/jQBO0KEKgVli/S30hJF8dOuCxr9ffBwuaNoc6m/Xy49/RDJzq
JFPJubpVRaHRFFr/n2rp4QXu5avX2Ay2h10g2COMjeob33Xdi/chxW8T+FKm6YuMfNtmySUAZDDs
9d5m1y3fHQuAaFHu61evsIdvD1t1N/e1PN93r0ffY6NPnB1ccqsZQr4I4bkQH/IpccR7gSRmAnqY
DwtQ0STgSnq5uue1DYn6ZR9TSywnK9FP07eZDfvBJCZSBhOENjwbK7Hg4RBx2GRGzXxBZ5hEVepQ
Zdc0YNXmRe6+9nfQ9s7WUYXZcJYQQb9+PNkhmmCQl2Wq0ZFA/aT5PmRzmDfR2dtYYdl8917ovPLv
7aKxzUZ1M9F3eRUyix2X/jHbf7UrtHvcY4kI+3DAsdhE+fmugTaski/wUqh3owCxXN1Y9nEkHN4e
oF7D7KVAvDUkc2tb4zmJofWerW512eLGbC6tbz5gfUsR9lcnGsXB+fTrNispEfm6wXtCokcMQFa+
7TkSqJd9a73DxyIyCejLtypHuqblO0g0ZhyaD8YbH7KeEqPch4ANpJURfqORg3Izk7yJMfHgcqBH
DlesbnHgYi4bGBYSdcoeZvvaZlX3BFKgK95ddwxpKfkLn+DDCJ4kZdokcV0iS8xGhpvQU9XTq88a
8JMrBXXvcDY5QKYm83/GXgIQY17htr9H39i7NefK03PXv0Qq0yfMAIwCq5E4CK9khMSvwQAId2Ek
thG8tTMACMOS75c2Y21MHYmRfEKtpOLOpdbvmagkAokTjKaOkYnihAXORn+WYyQfpa4Wy9fZ3Jqz
+Qq6UNnNEj2yTaFLbF2r28mDBF1HovfvXN8lfZW1oFdKQHqem6BLXWIE6UrN0fnC3XSJVOg5evY5
VYkbhQT8k0aXToCzLGHxL0w5QQq71WkDdJ4/Rdtbxgu1QM2cXqFlNklmYDwLe/cFDDr8swKD3O34
LxIdUkO9nMx0lml2GXUllhjUWeY3OkNZ9w/JfoGyToFFn3WtiowYbG+qkn41n7HQwq3//TU7tt2u
q5G9RjjJDgHW78br0Qizu5xbCbCqUQWw6oBZAaX/EZoDF5ncp8OqBL6If39XyZHoNvgRXmDLRdSV
cPAbMWdXAjUCECXAn1/xzJUeZXaJohnBHlHR2huzdaHvoLCyuwuQzh1AH39LZY7fcYmjDU40Nsex
nrEha/5wa+36vx6sd936jrEN/2BFfZLBE//jfwEAAP//AAAA//8=</cx:binary>
              </cx:geoCache>
            </cx:geography>
          </cx:layoutPr>
        </cx:series>
      </cx:plotAreaRegion>
    </cx:plotArea>
    <cx:legend pos="r" align="min" overlay="1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26.png"/><Relationship Id="rId1" Type="http://schemas.openxmlformats.org/officeDocument/2006/relationships/hyperlink" Target="https://creativecommons.org/licenses/by-nc-sa/3.0/deed.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54</xdr:row>
      <xdr:rowOff>25400</xdr:rowOff>
    </xdr:from>
    <xdr:to>
      <xdr:col>8</xdr:col>
      <xdr:colOff>304858</xdr:colOff>
      <xdr:row>55</xdr:row>
      <xdr:rowOff>165116</xdr:rowOff>
    </xdr:to>
    <xdr:pic>
      <xdr:nvPicPr>
        <xdr:cNvPr id="7" name="Copyright" descr="Copyrigh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B25929-C34B-4043-A6C2-34BB01F11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10242550"/>
          <a:ext cx="1130358" cy="323866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</xdr:row>
      <xdr:rowOff>19050</xdr:rowOff>
    </xdr:from>
    <xdr:to>
      <xdr:col>11</xdr:col>
      <xdr:colOff>6350</xdr:colOff>
      <xdr:row>37</xdr:row>
      <xdr:rowOff>28460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ontinente Europeo" descr="Mapa del continente europeo">
              <a:extLst>
                <a:ext uri="{FF2B5EF4-FFF2-40B4-BE49-F238E27FC236}">
                  <a16:creationId xmlns:a16="http://schemas.microsoft.com/office/drawing/2014/main" id="{C21DE531-C272-462B-8437-551B6B5E0C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9600"/>
              <a:ext cx="11226800" cy="66388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9525</xdr:colOff>
      <xdr:row>0</xdr:row>
      <xdr:rowOff>0</xdr:rowOff>
    </xdr:from>
    <xdr:to>
      <xdr:col>14</xdr:col>
      <xdr:colOff>0</xdr:colOff>
      <xdr:row>37</xdr:row>
      <xdr:rowOff>47510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Países">
              <a:extLst>
                <a:ext uri="{FF2B5EF4-FFF2-40B4-BE49-F238E27FC236}">
                  <a16:creationId xmlns:a16="http://schemas.microsoft.com/office/drawing/2014/main" id="{0EDDCC0B-A48A-4197-9866-117762BE30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ís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66525" y="0"/>
              <a:ext cx="2593975" cy="727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</xdr:colOff>
      <xdr:row>0</xdr:row>
      <xdr:rowOff>0</xdr:rowOff>
    </xdr:from>
    <xdr:to>
      <xdr:col>1</xdr:col>
      <xdr:colOff>301151</xdr:colOff>
      <xdr:row>1</xdr:row>
      <xdr:rowOff>19050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Unión &#10;Europea">
              <a:extLst>
                <a:ext uri="{FF2B5EF4-FFF2-40B4-BE49-F238E27FC236}">
                  <a16:creationId xmlns:a16="http://schemas.microsoft.com/office/drawing/2014/main" id="{875AFD25-630A-4371-90F0-CCD71DE88E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ión &#10;Europ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260000" cy="609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493711</xdr:colOff>
      <xdr:row>0</xdr:row>
      <xdr:rowOff>0</xdr:rowOff>
    </xdr:from>
    <xdr:to>
      <xdr:col>2</xdr:col>
      <xdr:colOff>794861</xdr:colOff>
      <xdr:row>1</xdr:row>
      <xdr:rowOff>17850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OTAN">
              <a:extLst>
                <a:ext uri="{FF2B5EF4-FFF2-40B4-BE49-F238E27FC236}">
                  <a16:creationId xmlns:a16="http://schemas.microsoft.com/office/drawing/2014/main" id="{21E12E17-63A0-4AF5-AD28-B8D17A1410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TA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561" y="0"/>
              <a:ext cx="1260000" cy="608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22224</xdr:colOff>
      <xdr:row>0</xdr:row>
      <xdr:rowOff>0</xdr:rowOff>
    </xdr:from>
    <xdr:to>
      <xdr:col>8</xdr:col>
      <xdr:colOff>736600</xdr:colOff>
      <xdr:row>1</xdr:row>
      <xdr:rowOff>17850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Actualidad">
              <a:extLst>
                <a:ext uri="{FF2B5EF4-FFF2-40B4-BE49-F238E27FC236}">
                  <a16:creationId xmlns:a16="http://schemas.microsoft.com/office/drawing/2014/main" id="{B6894A2E-2FA1-4898-B2C5-5BC9EE45F1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ctual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98774" y="0"/>
              <a:ext cx="5508626" cy="608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8" xr16:uid="{9CFBF1C1-407F-4F0F-B353-C174B31F4B26}" autoFormatId="16" applyNumberFormats="0" applyBorderFormats="0" applyFontFormats="0" applyPatternFormats="0" applyAlignmentFormats="0" applyWidthHeightFormats="0">
  <queryTableRefresh nextId="24" unboundColumnsRight="7">
    <queryTableFields count="18">
      <queryTableField id="13" name="Country" tableColumnId="2"/>
      <queryTableField id="14" name="Population" tableColumnId="3"/>
      <queryTableField id="4" name="Yearly  Change" tableColumnId="4"/>
      <queryTableField id="5" name="Net  Change" tableColumnId="5"/>
      <queryTableField id="6" name="Density  (P/Km²)" tableColumnId="6"/>
      <queryTableField id="7" name="Land Area  (Km²)" tableColumnId="7"/>
      <queryTableField id="8" name="Migrants  (net)" tableColumnId="8"/>
      <queryTableField id="9" name="Fert.  Rate" tableColumnId="9"/>
      <queryTableField id="10" name="Med.  Age" tableColumnId="10"/>
      <queryTableField id="11" name="Urban  Pop %" tableColumnId="11"/>
      <queryTableField id="12" name="World  Share" tableColumnId="12"/>
      <queryTableField id="17" dataBound="0" tableColumnId="13"/>
      <queryTableField id="18" dataBound="0" tableColumnId="14"/>
      <queryTableField id="19" dataBound="0" tableColumnId="15"/>
      <queryTableField id="20" dataBound="0" tableColumnId="1"/>
      <queryTableField id="21" dataBound="0" tableColumnId="16"/>
      <queryTableField id="22" dataBound="0" tableColumnId="17"/>
      <queryTableField id="23" dataBound="0" tableColumnId="1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D3E751E7-6387-4C4A-A2E2-711726D07A9F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Country" tableColumnId="1"/>
      <queryTableField id="2" name="2017 (Mt CO2)" tableColumnId="2"/>
      <queryTableField id="3" dataBound="0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DAA08350-666C-40E6-A1C0-AFA6A58C1BB1}" autoFormatId="16" applyNumberFormats="0" applyBorderFormats="0" applyFontFormats="0" applyPatternFormats="0" applyAlignmentFormats="0" applyWidthHeightFormats="0">
  <queryTableRefresh nextId="5">
    <queryTableFields count="4">
      <queryTableField id="1" name="Country/Region" tableColumnId="1"/>
      <queryTableField id="2" name="Electricity consumption (GW·h/yr)" tableColumnId="2"/>
      <queryTableField id="3" name="Year of data" tableColumnId="3"/>
      <queryTableField id="4" name="Sourc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BDA5DD8C-BEA6-4985-8F63-F7FF71FE6FBB}" autoFormatId="16" applyNumberFormats="0" applyBorderFormats="0" applyFontFormats="0" applyPatternFormats="0" applyAlignmentFormats="0" applyWidthHeightFormats="0">
  <queryTableRefresh nextId="6">
    <queryTableFields count="3">
      <queryTableField id="1" name="Country/Region" tableColumnId="1"/>
      <queryTableField id="4" name="Natural Gas consumption_x000a_(million m³/year)" tableColumnId="4"/>
      <queryTableField id="3" name="Date of_x000d__x000a_Information" tableColumnId="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2" xr16:uid="{EE079D24-195B-42D0-9F39-A3620A0F5433}" autoFormatId="16" applyNumberFormats="0" applyBorderFormats="0" applyFontFormats="0" applyPatternFormats="0" applyAlignmentFormats="0" applyWidthHeightFormats="0">
  <queryTableRefresh nextId="11">
    <queryTableFields count="4">
      <queryTableField id="1" name="País" tableColumnId="1"/>
      <queryTableField id="9" name="Esperanza de vida" tableColumnId="5"/>
      <queryTableField id="3" name="Esperanza de vida de varones al nacer" tableColumnId="3"/>
      <queryTableField id="4" name="Esperanza de vida de mujeres al nacer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BA650C4F-204D-431F-AFCD-EF6AE9A90A08}" autoFormatId="16" applyNumberFormats="0" applyBorderFormats="0" applyFontFormats="0" applyPatternFormats="0" applyAlignmentFormats="0" applyWidthHeightFormats="0">
  <queryTableRefresh nextId="8">
    <queryTableFields count="5">
      <queryTableField id="6" name="Country" tableColumnId="6"/>
      <queryTableField id="2" name="2000–2009" tableColumnId="2"/>
      <queryTableField id="3" name="2000–2009_1" tableColumnId="3"/>
      <queryTableField id="4" name="2007–2013" tableColumnId="4"/>
      <queryTableField id="5" name="Latest available data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3622F152-3610-47FF-A3B8-076A48984695}" autoFormatId="16" applyNumberFormats="0" applyBorderFormats="0" applyFontFormats="0" applyPatternFormats="0" applyAlignmentFormats="0" applyWidthHeightFormats="0">
  <queryTableRefresh nextId="8">
    <queryTableFields count="7">
      <queryTableField id="1" name="Country" tableColumnId="1"/>
      <queryTableField id="2" name="Active military" tableColumnId="2"/>
      <queryTableField id="3" name="Reserve military" tableColumnId="3"/>
      <queryTableField id="4" name="Paramilitary" tableColumnId="4"/>
      <queryTableField id="5" name="Total" tableColumnId="5"/>
      <queryTableField id="6" name="Per 1,000 capita_x000d__x000a_(total)" tableColumnId="6"/>
      <queryTableField id="7" name="Per 1,000 capita_x000d__x000a_(active)" tableColumnId="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3C243A8B-FD4B-4E5E-852B-3FCA8ACB9DFA}" autoFormatId="16" applyNumberFormats="0" applyBorderFormats="0" applyFontFormats="0" applyPatternFormats="0" applyAlignmentFormats="0" applyWidthHeightFormats="0">
  <queryTableRefresh nextId="15">
    <queryTableFields count="8">
      <queryTableField id="1" name="Country (or territory)" tableColumnId="1"/>
      <queryTableField id="2" name="Region" tableColumnId="2"/>
      <queryTableField id="9" name="IMF Estimate" tableColumnId="3"/>
      <queryTableField id="10" name="IMF Year" tableColumnId="4"/>
      <queryTableField id="11" name="World Bank Estimate" tableColumnId="5"/>
      <queryTableField id="12" name="World Bank Year" tableColumnId="6"/>
      <queryTableField id="13" name="CIA Estimate" tableColumnId="7"/>
      <queryTableField id="14" name="CIA Year" tableColumnId="8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9" xr16:uid="{2769C6F7-6015-43BA-95FA-067E65B955FF}" autoFormatId="16" applyNumberFormats="0" applyBorderFormats="0" applyFontFormats="0" applyPatternFormats="0" applyAlignmentFormats="0" applyWidthHeightFormats="0">
  <queryTableRefresh nextId="4">
    <queryTableFields count="2">
      <queryTableField id="1" name="Country" tableColumnId="1"/>
      <queryTableField id="3" name="Ukraine refugees" tableColumnId="3"/>
    </queryTableFields>
  </queryTableRefresh>
</queryTable>
</file>

<file path=xl/richData/_rels/rdRichValueWebImage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ing.com/images/search?form=xlimg&amp;q=Finlandia" TargetMode="External"/><Relationship Id="rId21" Type="http://schemas.openxmlformats.org/officeDocument/2006/relationships/image" Target="../media/image7.jpeg"/><Relationship Id="rId42" Type="http://schemas.openxmlformats.org/officeDocument/2006/relationships/image" Target="../media/image14.jpeg"/><Relationship Id="rId47" Type="http://schemas.openxmlformats.org/officeDocument/2006/relationships/hyperlink" Target="https://www.bing.com/images/search?form=xlimg&amp;q=Luxemburgo" TargetMode="External"/><Relationship Id="rId63" Type="http://schemas.openxmlformats.org/officeDocument/2006/relationships/image" Target="../media/image21.jpeg"/><Relationship Id="rId68" Type="http://schemas.openxmlformats.org/officeDocument/2006/relationships/hyperlink" Target="https://www.bing.com/images/search?form=xlimg&amp;q=San+Marino" TargetMode="External"/><Relationship Id="rId2" Type="http://schemas.openxmlformats.org/officeDocument/2006/relationships/hyperlink" Target="https://www.bing.com/images/search?form=xlimg&amp;q=Alemania" TargetMode="External"/><Relationship Id="rId16" Type="http://schemas.openxmlformats.org/officeDocument/2006/relationships/hyperlink" Target="https://www.bing.com/th?id=AMMS_864f0b8e3d11b9f64be9ad59e680a5df&amp;qlt=95" TargetMode="External"/><Relationship Id="rId29" Type="http://schemas.openxmlformats.org/officeDocument/2006/relationships/hyperlink" Target="https://www.bing.com/images/search?form=xlimg&amp;q=Francia" TargetMode="External"/><Relationship Id="rId11" Type="http://schemas.openxmlformats.org/officeDocument/2006/relationships/hyperlink" Target="https://www.bing.com/images/search?form=xlimg&amp;q=Bulgaria" TargetMode="External"/><Relationship Id="rId24" Type="http://schemas.openxmlformats.org/officeDocument/2006/relationships/image" Target="../media/image8.jpeg"/><Relationship Id="rId32" Type="http://schemas.openxmlformats.org/officeDocument/2006/relationships/hyperlink" Target="https://www.bing.com/images/search?form=xlimg&amp;q=Grecia" TargetMode="External"/><Relationship Id="rId37" Type="http://schemas.openxmlformats.org/officeDocument/2006/relationships/hyperlink" Target="https://www.bing.com/th?id=AMMS_b27013579e3d08f399a04de9a32ac104&amp;qlt=95" TargetMode="External"/><Relationship Id="rId40" Type="http://schemas.openxmlformats.org/officeDocument/2006/relationships/hyperlink" Target="https://www.bing.com/th?id=AMMS_de1479216fc3d0d25913b61b513bed90&amp;qlt=95" TargetMode="External"/><Relationship Id="rId45" Type="http://schemas.openxmlformats.org/officeDocument/2006/relationships/image" Target="../media/image15.jpeg"/><Relationship Id="rId53" Type="http://schemas.openxmlformats.org/officeDocument/2006/relationships/hyperlink" Target="https://www.bing.com/images/search?form=xlimg&amp;q=Moldavia" TargetMode="External"/><Relationship Id="rId58" Type="http://schemas.openxmlformats.org/officeDocument/2006/relationships/hyperlink" Target="https://www.bing.com/th?id=AMMS_9c9807ad556ce7c454e4aa563b4e854c&amp;qlt=95" TargetMode="External"/><Relationship Id="rId66" Type="http://schemas.openxmlformats.org/officeDocument/2006/relationships/image" Target="../media/image22.jpeg"/><Relationship Id="rId74" Type="http://schemas.openxmlformats.org/officeDocument/2006/relationships/hyperlink" Target="https://www.bing.com/images/search?form=xlimg&amp;q=Ucrania" TargetMode="External"/><Relationship Id="rId5" Type="http://schemas.openxmlformats.org/officeDocument/2006/relationships/hyperlink" Target="https://www.bing.com/images/search?form=xlimg&amp;q=Andorra" TargetMode="External"/><Relationship Id="rId61" Type="http://schemas.openxmlformats.org/officeDocument/2006/relationships/hyperlink" Target="https://www.bing.com/th?id=AMMS_5febd936439fb842ddd2d59c5ceff5b9&amp;qlt=95" TargetMode="External"/><Relationship Id="rId19" Type="http://schemas.openxmlformats.org/officeDocument/2006/relationships/hyperlink" Target="https://www.bing.com/th?id=AMMS_ff90d8fc41597ff4b2c49264f6f18f0d&amp;qlt=95" TargetMode="External"/><Relationship Id="rId14" Type="http://schemas.openxmlformats.org/officeDocument/2006/relationships/hyperlink" Target="https://www.bing.com/images/search?form=xlimg&amp;q=Ciudad+del+Vaticano" TargetMode="External"/><Relationship Id="rId22" Type="http://schemas.openxmlformats.org/officeDocument/2006/relationships/hyperlink" Target="https://www.bing.com/th?id=AMMS_732a23a4eaceeb92b329409dcc1c3898&amp;qlt=95" TargetMode="External"/><Relationship Id="rId27" Type="http://schemas.openxmlformats.org/officeDocument/2006/relationships/image" Target="../media/image9.jpeg"/><Relationship Id="rId30" Type="http://schemas.openxmlformats.org/officeDocument/2006/relationships/image" Target="../media/image10.jpeg"/><Relationship Id="rId35" Type="http://schemas.openxmlformats.org/officeDocument/2006/relationships/hyperlink" Target="https://www.bing.com/images/search?form=xlimg&amp;q=Irlanda" TargetMode="External"/><Relationship Id="rId43" Type="http://schemas.openxmlformats.org/officeDocument/2006/relationships/hyperlink" Target="https://www.bing.com/th?id=AMMS_973d4be32ab69f10aada5db78eae1f40&amp;qlt=95" TargetMode="External"/><Relationship Id="rId48" Type="http://schemas.openxmlformats.org/officeDocument/2006/relationships/image" Target="../media/image16.jpeg"/><Relationship Id="rId56" Type="http://schemas.openxmlformats.org/officeDocument/2006/relationships/hyperlink" Target="https://www.bing.com/images/search?form=xlimg&amp;q=Montenegro" TargetMode="External"/><Relationship Id="rId64" Type="http://schemas.openxmlformats.org/officeDocument/2006/relationships/hyperlink" Target="https://www.bing.com/th?id=AMMS_ef3d73c8bf0b54bb74e01ea749ed3208&amp;qlt=95" TargetMode="External"/><Relationship Id="rId69" Type="http://schemas.openxmlformats.org/officeDocument/2006/relationships/image" Target="../media/image23.jpeg"/><Relationship Id="rId8" Type="http://schemas.openxmlformats.org/officeDocument/2006/relationships/hyperlink" Target="https://www.bing.com/images/search?form=xlimg&amp;q=Bosnia+y+Herzegovina" TargetMode="External"/><Relationship Id="rId51" Type="http://schemas.openxmlformats.org/officeDocument/2006/relationships/image" Target="../media/image17.jpeg"/><Relationship Id="rId72" Type="http://schemas.openxmlformats.org/officeDocument/2006/relationships/image" Target="../media/image24.jpeg"/><Relationship Id="rId3" Type="http://schemas.openxmlformats.org/officeDocument/2006/relationships/image" Target="../media/image1.jpeg"/><Relationship Id="rId12" Type="http://schemas.openxmlformats.org/officeDocument/2006/relationships/image" Target="../media/image4.jpeg"/><Relationship Id="rId17" Type="http://schemas.openxmlformats.org/officeDocument/2006/relationships/hyperlink" Target="https://www.bing.com/images/search?form=xlimg&amp;q=Croacia" TargetMode="External"/><Relationship Id="rId25" Type="http://schemas.openxmlformats.org/officeDocument/2006/relationships/hyperlink" Target="https://www.bing.com/th?id=AMMS_6c2ab93106d42304c4588505b15c2ea9&amp;qlt=95" TargetMode="External"/><Relationship Id="rId33" Type="http://schemas.openxmlformats.org/officeDocument/2006/relationships/image" Target="../media/image11.jpeg"/><Relationship Id="rId38" Type="http://schemas.openxmlformats.org/officeDocument/2006/relationships/hyperlink" Target="https://www.bing.com/images/search?form=xlimg&amp;q=Italia" TargetMode="External"/><Relationship Id="rId46" Type="http://schemas.openxmlformats.org/officeDocument/2006/relationships/hyperlink" Target="https://www.bing.com/th?id=AMMS_f406b613d67aa0e197a8b82682d91948&amp;qlt=95" TargetMode="External"/><Relationship Id="rId59" Type="http://schemas.openxmlformats.org/officeDocument/2006/relationships/hyperlink" Target="https://www.bing.com/images/search?form=xlimg&amp;q=Noruega" TargetMode="External"/><Relationship Id="rId67" Type="http://schemas.openxmlformats.org/officeDocument/2006/relationships/hyperlink" Target="https://www.bing.com/th?id=AMMS_b8b1ba7bd1423e4e65bac69d0d62bbd0&amp;qlt=95" TargetMode="External"/><Relationship Id="rId20" Type="http://schemas.openxmlformats.org/officeDocument/2006/relationships/hyperlink" Target="https://www.bing.com/images/search?form=xlimg&amp;q=Espa%c3%b1a" TargetMode="External"/><Relationship Id="rId41" Type="http://schemas.openxmlformats.org/officeDocument/2006/relationships/hyperlink" Target="https://www.bing.com/images/search?form=xlimg&amp;q=Letonia" TargetMode="External"/><Relationship Id="rId54" Type="http://schemas.openxmlformats.org/officeDocument/2006/relationships/image" Target="../media/image18.jpeg"/><Relationship Id="rId62" Type="http://schemas.openxmlformats.org/officeDocument/2006/relationships/hyperlink" Target="https://www.bing.com/images/search?form=xlimg&amp;q=Pa%c3%adses+Bajos" TargetMode="External"/><Relationship Id="rId70" Type="http://schemas.openxmlformats.org/officeDocument/2006/relationships/hyperlink" Target="https://www.bing.com/th?id=AMMS_ca05da7f11c1b329fb15d97a3836b416&amp;qlt=95" TargetMode="External"/><Relationship Id="rId75" Type="http://schemas.openxmlformats.org/officeDocument/2006/relationships/image" Target="../media/image25.jpeg"/><Relationship Id="rId1" Type="http://schemas.openxmlformats.org/officeDocument/2006/relationships/hyperlink" Target="https://www.bing.com/th?id=AMMS_838dcec3c23b8eea84b6c833d15d773b&amp;qlt=95" TargetMode="External"/><Relationship Id="rId6" Type="http://schemas.openxmlformats.org/officeDocument/2006/relationships/image" Target="../media/image2.jpeg"/><Relationship Id="rId15" Type="http://schemas.openxmlformats.org/officeDocument/2006/relationships/image" Target="../media/image5.jpeg"/><Relationship Id="rId23" Type="http://schemas.openxmlformats.org/officeDocument/2006/relationships/hyperlink" Target="https://www.bing.com/images/search?form=xlimg&amp;q=Estonia" TargetMode="External"/><Relationship Id="rId28" Type="http://schemas.openxmlformats.org/officeDocument/2006/relationships/hyperlink" Target="https://www.bing.com/th?id=AMMS_f70015f58351a1d6b68b1e79c4aa326e&amp;qlt=95" TargetMode="External"/><Relationship Id="rId36" Type="http://schemas.openxmlformats.org/officeDocument/2006/relationships/image" Target="../media/image12.jpeg"/><Relationship Id="rId49" Type="http://schemas.openxmlformats.org/officeDocument/2006/relationships/hyperlink" Target="https://www.bing.com/th?id=AMMS_e560801b31f861f333b150caf9072d5f&amp;qlt=95" TargetMode="External"/><Relationship Id="rId57" Type="http://schemas.openxmlformats.org/officeDocument/2006/relationships/image" Target="../media/image19.jpeg"/><Relationship Id="rId10" Type="http://schemas.openxmlformats.org/officeDocument/2006/relationships/hyperlink" Target="https://www.bing.com/th?id=AMMS_88fd9d1a5270b400b179139c60239cd7&amp;qlt=95" TargetMode="External"/><Relationship Id="rId31" Type="http://schemas.openxmlformats.org/officeDocument/2006/relationships/hyperlink" Target="https://www.bing.com/th?id=AMMS_c53bc7ffe4159b97ef16d6902920ad01&amp;qlt=95" TargetMode="External"/><Relationship Id="rId44" Type="http://schemas.openxmlformats.org/officeDocument/2006/relationships/hyperlink" Target="https://www.bing.com/images/search?form=xlimg&amp;q=Liechtenstein" TargetMode="External"/><Relationship Id="rId52" Type="http://schemas.openxmlformats.org/officeDocument/2006/relationships/hyperlink" Target="https://www.bing.com/th?id=AMMS_4990cc74d829ccee49d808ce1172151d&amp;qlt=95" TargetMode="External"/><Relationship Id="rId60" Type="http://schemas.openxmlformats.org/officeDocument/2006/relationships/image" Target="../media/image20.jpeg"/><Relationship Id="rId65" Type="http://schemas.openxmlformats.org/officeDocument/2006/relationships/hyperlink" Target="https://www.bing.com/images/search?form=xlimg&amp;q=Rep%c3%bablica+Checa" TargetMode="External"/><Relationship Id="rId73" Type="http://schemas.openxmlformats.org/officeDocument/2006/relationships/hyperlink" Target="https://www.bing.com/th?id=AMMS_136644aa129fbfea38f165c18f4d6128&amp;qlt=95" TargetMode="External"/><Relationship Id="rId4" Type="http://schemas.openxmlformats.org/officeDocument/2006/relationships/hyperlink" Target="https://www.bing.com/th?id=AMMS_f06969c44fce60e21df43a7a52f838e7&amp;qlt=95" TargetMode="External"/><Relationship Id="rId9" Type="http://schemas.openxmlformats.org/officeDocument/2006/relationships/image" Target="../media/image3.jpeg"/><Relationship Id="rId13" Type="http://schemas.openxmlformats.org/officeDocument/2006/relationships/hyperlink" Target="https://www.bing.com/th?id=AMMS_9f6054b74b847c49de7e5bb961022a0b&amp;qlt=95" TargetMode="External"/><Relationship Id="rId18" Type="http://schemas.openxmlformats.org/officeDocument/2006/relationships/image" Target="../media/image6.jpeg"/><Relationship Id="rId39" Type="http://schemas.openxmlformats.org/officeDocument/2006/relationships/image" Target="../media/image13.jpeg"/><Relationship Id="rId34" Type="http://schemas.openxmlformats.org/officeDocument/2006/relationships/hyperlink" Target="https://www.bing.com/th?id=AMMS_3270ca11e03e3e304dcb3ceb9c77b821&amp;qlt=95" TargetMode="External"/><Relationship Id="rId50" Type="http://schemas.openxmlformats.org/officeDocument/2006/relationships/hyperlink" Target="https://www.bing.com/images/search?form=xlimg&amp;q=Malta" TargetMode="External"/><Relationship Id="rId55" Type="http://schemas.openxmlformats.org/officeDocument/2006/relationships/hyperlink" Target="https://www.bing.com/th?id=AMMS_0d5cce0ac702a81154aa26fd0bcc25c6&amp;qlt=95" TargetMode="External"/><Relationship Id="rId7" Type="http://schemas.openxmlformats.org/officeDocument/2006/relationships/hyperlink" Target="https://www.bing.com/th?id=AMMS_d0838390271e59054e10aa27598a2bd6&amp;qlt=95" TargetMode="External"/><Relationship Id="rId71" Type="http://schemas.openxmlformats.org/officeDocument/2006/relationships/hyperlink" Target="https://www.bing.com/images/search?form=xlimg&amp;q=Suiza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moreImagesAddress r:id="rId2"/>
    <blip r:id="rId3"/>
  </webImageSrd>
  <webImageSrd>
    <address r:id="rId4"/>
    <moreImagesAddress r:id="rId5"/>
    <blip r:id="rId6"/>
  </webImageSrd>
  <webImageSrd>
    <address r:id="rId7"/>
    <moreImagesAddress r:id="rId8"/>
    <blip r:id="rId9"/>
  </webImageSrd>
  <webImageSrd>
    <address r:id="rId10"/>
    <moreImagesAddress r:id="rId11"/>
    <blip r:id="rId12"/>
  </webImageSrd>
  <webImageSrd>
    <address r:id="rId13"/>
    <moreImagesAddress r:id="rId14"/>
    <blip r:id="rId15"/>
  </webImageSrd>
  <webImageSrd>
    <address r:id="rId16"/>
    <moreImagesAddress r:id="rId17"/>
    <blip r:id="rId18"/>
  </webImageSrd>
  <webImageSrd>
    <address r:id="rId19"/>
    <moreImagesAddress r:id="rId20"/>
    <blip r:id="rId21"/>
  </webImageSrd>
  <webImageSrd>
    <address r:id="rId22"/>
    <moreImagesAddress r:id="rId23"/>
    <blip r:id="rId24"/>
  </webImageSrd>
  <webImageSrd>
    <address r:id="rId25"/>
    <moreImagesAddress r:id="rId26"/>
    <blip r:id="rId27"/>
  </webImageSrd>
  <webImageSrd>
    <address r:id="rId28"/>
    <moreImagesAddress r:id="rId29"/>
    <blip r:id="rId30"/>
  </webImageSrd>
  <webImageSrd>
    <address r:id="rId31"/>
    <moreImagesAddress r:id="rId32"/>
    <blip r:id="rId33"/>
  </webImageSrd>
  <webImageSrd>
    <address r:id="rId34"/>
    <moreImagesAddress r:id="rId35"/>
    <blip r:id="rId36"/>
  </webImageSrd>
  <webImageSrd>
    <address r:id="rId37"/>
    <moreImagesAddress r:id="rId38"/>
    <blip r:id="rId39"/>
  </webImageSrd>
  <webImageSrd>
    <address r:id="rId40"/>
    <moreImagesAddress r:id="rId41"/>
    <blip r:id="rId42"/>
  </webImageSrd>
  <webImageSrd>
    <address r:id="rId43"/>
    <moreImagesAddress r:id="rId44"/>
    <blip r:id="rId45"/>
  </webImageSrd>
  <webImageSrd>
    <address r:id="rId46"/>
    <moreImagesAddress r:id="rId47"/>
    <blip r:id="rId48"/>
  </webImageSrd>
  <webImageSrd>
    <address r:id="rId49"/>
    <moreImagesAddress r:id="rId50"/>
    <blip r:id="rId51"/>
  </webImageSrd>
  <webImageSrd>
    <address r:id="rId52"/>
    <moreImagesAddress r:id="rId53"/>
    <blip r:id="rId54"/>
  </webImageSrd>
  <webImageSrd>
    <address r:id="rId55"/>
    <moreImagesAddress r:id="rId56"/>
    <blip r:id="rId57"/>
  </webImageSrd>
  <webImageSrd>
    <address r:id="rId58"/>
    <moreImagesAddress r:id="rId59"/>
    <blip r:id="rId60"/>
  </webImageSrd>
  <webImageSrd>
    <address r:id="rId61"/>
    <moreImagesAddress r:id="rId62"/>
    <blip r:id="rId63"/>
  </webImageSrd>
  <webImageSrd>
    <address r:id="rId64"/>
    <moreImagesAddress r:id="rId65"/>
    <blip r:id="rId66"/>
  </webImageSrd>
  <webImageSrd>
    <address r:id="rId67"/>
    <moreImagesAddress r:id="rId68"/>
    <blip r:id="rId69"/>
  </webImageSrd>
  <webImageSrd>
    <address r:id="rId70"/>
    <moreImagesAddress r:id="rId71"/>
    <blip r:id="rId72"/>
  </webImageSrd>
  <webImageSrd>
    <address r:id="rId73"/>
    <moreImagesAddress r:id="rId74"/>
    <blip r:id="rId75"/>
  </webImageSrd>
</webImagesSrd>
</file>

<file path=xl/richData/rdrichvalue.xml><?xml version="1.0" encoding="utf-8"?>
<rvData xmlns="http://schemas.microsoft.com/office/spreadsheetml/2017/richdata" count="37">
  <rv s="0">
    <v>0</v>
    <v>0</v>
    <v>1</v>
    <v>0</v>
    <v>Image of Alemania</v>
  </rv>
  <rv s="0">
    <v>1</v>
    <v>0</v>
    <v>2</v>
    <v>0</v>
    <v>Image of Andorra</v>
  </rv>
  <rv s="1">
    <fb>469.37599999999998</fb>
    <v>3</v>
  </rv>
  <rv s="0">
    <v>2</v>
    <v>0</v>
    <v>4</v>
    <v>0</v>
    <v>Image of Bosnia y Herzegovina</v>
  </rv>
  <rv s="0">
    <v>3</v>
    <v>0</v>
    <v>5</v>
    <v>0</v>
    <v>Image of Bulgaria</v>
  </rv>
  <rv s="1">
    <fb>92.906215026032797</fb>
    <v>6</v>
  </rv>
  <rv s="0">
    <v>4</v>
    <v>0</v>
    <v>7</v>
    <v>0</v>
    <v>Image of Ciudad del Vaticano</v>
  </rv>
  <rv s="1">
    <fb>0.44</fb>
    <v>3</v>
  </rv>
  <rv s="0">
    <v>5</v>
    <v>0</v>
    <v>8</v>
    <v>0</v>
    <v>Image of Croacia</v>
  </rv>
  <rv s="0">
    <v>6</v>
    <v>0</v>
    <v>9</v>
    <v>0</v>
    <v>Image of España</v>
  </rv>
  <rv s="0">
    <v>7</v>
    <v>0</v>
    <v>10</v>
    <v>0</v>
    <v>Image of Estonia</v>
  </rv>
  <rv s="0">
    <v>8</v>
    <v>0</v>
    <v>11</v>
    <v>0</v>
    <v>Image of Finlandia</v>
  </rv>
  <rv s="0">
    <v>9</v>
    <v>0</v>
    <v>12</v>
    <v>0</v>
    <v>Image of Francia</v>
  </rv>
  <rv s="0">
    <v>10</v>
    <v>0</v>
    <v>13</v>
    <v>0</v>
    <v>Image of Grecia</v>
  </rv>
  <rv s="0">
    <v>11</v>
    <v>0</v>
    <v>14</v>
    <v>0</v>
    <v>Image of Irlanda</v>
  </rv>
  <rv s="1">
    <fb>11.288868750735</fb>
    <v>6</v>
  </rv>
  <rv s="0">
    <v>12</v>
    <v>0</v>
    <v>15</v>
    <v>0</v>
    <v>Image of Italia</v>
  </rv>
  <rv s="1">
    <fb>1883018</fb>
    <v>3</v>
  </rv>
  <rv s="1">
    <fb>10908</fb>
    <v>3</v>
  </rv>
  <rv s="1">
    <fb>70.498000000000005</fb>
    <v>6</v>
  </rv>
  <rv s="0">
    <v>13</v>
    <v>0</v>
    <v>16</v>
    <v>0</v>
    <v>Image of Letonia</v>
  </rv>
  <rv s="0">
    <v>14</v>
    <v>0</v>
    <v>17</v>
    <v>0</v>
    <v>Image of Liechtenstein</v>
  </rv>
  <rv s="1">
    <fb>51.338000000000001</fb>
    <v>3</v>
  </rv>
  <rv s="0">
    <v>15</v>
    <v>0</v>
    <v>18</v>
    <v>0</v>
    <v>Image of Luxemburgo</v>
  </rv>
  <rv s="0">
    <v>16</v>
    <v>0</v>
    <v>19</v>
    <v>0</v>
    <v>Image of Malta</v>
  </rv>
  <rv s="1">
    <fb>97.788461662664503</fb>
    <v>6</v>
  </rv>
  <rv s="0">
    <v>17</v>
    <v>0</v>
    <v>20</v>
    <v>0</v>
    <v>Image of Moldavia</v>
  </rv>
  <rv s="0">
    <v>18</v>
    <v>0</v>
    <v>21</v>
    <v>0</v>
    <v>Image of Montenegro</v>
  </rv>
  <rv s="1">
    <fb>64.664697002011494</fb>
    <v>6</v>
  </rv>
  <rv s="1">
    <fb>2016.85</fb>
    <v>3</v>
  </rv>
  <rv s="0">
    <v>19</v>
    <v>0</v>
    <v>22</v>
    <v>0</v>
    <v>Image of Noruega</v>
  </rv>
  <rv s="0">
    <v>20</v>
    <v>0</v>
    <v>23</v>
    <v>0</v>
    <v>Image of Países Bajos</v>
  </rv>
  <rv s="0">
    <v>21</v>
    <v>0</v>
    <v>24</v>
    <v>0</v>
    <v>Image of República Checa</v>
  </rv>
  <rv s="0">
    <v>22</v>
    <v>0</v>
    <v>25</v>
    <v>0</v>
    <v>Image of San Marino</v>
  </rv>
  <rv s="1">
    <fb>85.417073170731697</fb>
    <v>6</v>
  </rv>
  <rv s="0">
    <v>23</v>
    <v>0</v>
    <v>26</v>
    <v>0</v>
    <v>Image of Suiza</v>
  </rv>
  <rv s="0">
    <v>24</v>
    <v>0</v>
    <v>27</v>
    <v>0</v>
    <v>Image of Ucrania</v>
  </rv>
</rvData>
</file>

<file path=xl/richData/rdrichvaluestructure.xml><?xml version="1.0" encoding="utf-8"?>
<rvStructures xmlns="http://schemas.microsoft.com/office/spreadsheetml/2017/richdata" count="2">
  <s t="_webimage">
    <k n="WebImageIdentifier" t="i"/>
    <k n="_Provider" t="spb"/>
    <k n="Attribution" t="spb"/>
    <k n="ComputedImage" t="b"/>
    <k n="Text" t="s"/>
  </s>
  <s t="_formattednumber">
    <k n="_Format" t="spb"/>
  </s>
</rvStructures>
</file>

<file path=xl/richData/rdsupportingpropertybag.xml><?xml version="1.0" encoding="utf-8"?>
<supportingPropertyBags xmlns="http://schemas.microsoft.com/office/spreadsheetml/2017/richdata2">
  <spbData count="28">
    <spb s="0">
      <v>https://www.bing.com</v>
      <v>https://www.bing.com/th?id=Ga%5Cbing_yt.png&amp;w=100&amp;h=40&amp;c=0&amp;pid=0.1</v>
      <v>Con tecnología de Bing</v>
    </spb>
    <spb s="1">
      <v xml:space="preserve">Wikipedia	</v>
      <v xml:space="preserve">Public domain	</v>
      <v xml:space="preserve">http://es.wikipedia.org/wiki/Alemania	</v>
      <v xml:space="preserve">http://en.wikipedia.org/wiki/Public_domain	</v>
    </spb>
    <spb s="1">
      <v xml:space="preserve">commons.wikimedia.org	</v>
      <v xml:space="preserve">CC BY-SA 2.0	</v>
      <v xml:space="preserve">https://commons.wikimedia.org/wiki/File:Grandvalira_ski_resort,_Andorra5.jpg	</v>
      <v xml:space="preserve">https://creativecommons.org/licenses/by-sa/2.0	</v>
    </spb>
    <spb s="2">
      <v>1</v>
    </spb>
    <spb s="1">
      <v xml:space="preserve">Wikipedia	</v>
      <v xml:space="preserve">Public domain	</v>
      <v xml:space="preserve">http://en.wikipedia.org/wiki/Bosnia_and_Herzegovina	</v>
      <v xml:space="preserve">http://en.wikipedia.org/wiki/Public_domain	</v>
    </spb>
    <spb s="1">
      <v xml:space="preserve">Wikipedia	</v>
      <v xml:space="preserve">Public domain	</v>
      <v xml:space="preserve">http://es.wikipedia.org/wiki/Bulgaria	</v>
      <v xml:space="preserve">http://en.wikipedia.org/wiki/Public_domain	</v>
    </spb>
    <spb s="2">
      <v>2</v>
    </spb>
    <spb s="1">
      <v xml:space="preserve">Wikipedia	</v>
      <v xml:space="preserve">CC0	</v>
      <v xml:space="preserve">http://es.wikipedia.org/wiki/Ciudad_del_Vaticano	</v>
      <v xml:space="preserve">http://creativecommons.org/publicdomain/zero/1.0/deed.en	</v>
    </spb>
    <spb s="1">
      <v xml:space="preserve">Wikipedia	</v>
      <v xml:space="preserve">Public domain	</v>
      <v xml:space="preserve">http://es.wikipedia.org/wiki/Croacia	</v>
      <v xml:space="preserve">http://en.wikipedia.org/wiki/Public_domain	</v>
    </spb>
    <spb s="1">
      <v xml:space="preserve">Wikipedia	</v>
      <v xml:space="preserve">CC0	</v>
      <v xml:space="preserve">http://en.wikipedia.org/wiki/Spain	</v>
      <v xml:space="preserve">http://creativecommons.org/publicdomain/zero/1.0/deed.en	</v>
    </spb>
    <spb s="1">
      <v xml:space="preserve">Wikipedia	</v>
      <v xml:space="preserve">Public domain	</v>
      <v xml:space="preserve">http://es.wikipedia.org/wiki/Estonia	</v>
      <v xml:space="preserve">http://en.wikipedia.org/wiki/Public_domain	</v>
    </spb>
    <spb s="1">
      <v xml:space="preserve">Wikipedia	</v>
      <v xml:space="preserve">Public domain	</v>
      <v xml:space="preserve">http://en.wikipedia.org/wiki/Finland	</v>
      <v xml:space="preserve">http://en.wikipedia.org/wiki/Public_domain	</v>
    </spb>
    <spb s="1">
      <v xml:space="preserve">Wikipedia	</v>
      <v xml:space="preserve">Public domain	</v>
      <v xml:space="preserve">http://es.wikipedia.org/wiki/Francia	</v>
      <v xml:space="preserve">http://en.wikipedia.org/wiki/Public_domain	</v>
    </spb>
    <spb s="1">
      <v xml:space="preserve">Wikipedia	</v>
      <v xml:space="preserve">Public domain	</v>
      <v xml:space="preserve">http://es.wikipedia.org/wiki/Grecia	</v>
      <v xml:space="preserve">http://en.wikipedia.org/wiki/Public_domain	</v>
    </spb>
    <spb s="1">
      <v xml:space="preserve">Wikipedia	</v>
      <v xml:space="preserve">Public domain	</v>
      <v xml:space="preserve">http://es.wikipedia.org/wiki/Irlanda	</v>
      <v xml:space="preserve">http://en.wikipedia.org/wiki/Public_domain	</v>
    </spb>
    <spb s="1">
      <v xml:space="preserve">Wikipedia	</v>
      <v xml:space="preserve">Public domain	</v>
      <v xml:space="preserve">http://es.wikipedia.org/wiki/Italia	</v>
      <v xml:space="preserve">http://en.wikipedia.org/wiki/Public_domain	</v>
    </spb>
    <spb s="1">
      <v xml:space="preserve">Wikipedia	</v>
      <v xml:space="preserve">Public domain	</v>
      <v xml:space="preserve">http://en.wikipedia.org/wiki/Latvia	</v>
      <v xml:space="preserve">http://en.wikipedia.org/wiki/Public_domain	</v>
    </spb>
    <spb s="1">
      <v xml:space="preserve">Wikipedia	</v>
      <v xml:space="preserve">Public domain	</v>
      <v xml:space="preserve">http://es.wikipedia.org/wiki/Liechtenstein	</v>
      <v xml:space="preserve">http://en.wikipedia.org/wiki/Public_domain	</v>
    </spb>
    <spb s="1">
      <v xml:space="preserve">Wikipedia	</v>
      <v xml:space="preserve">Public domain	</v>
      <v xml:space="preserve">http://es.wikipedia.org/wiki/Luxemburgo	</v>
      <v xml:space="preserve">http://en.wikipedia.org/wiki/Public_domain	</v>
    </spb>
    <spb s="1">
      <v xml:space="preserve">Wikipedia	</v>
      <v xml:space="preserve">Public domain	</v>
      <v xml:space="preserve">http://es.wikipedia.org/wiki/Malta	</v>
      <v xml:space="preserve">http://en.wikipedia.org/wiki/Public_domain	</v>
    </spb>
    <spb s="1">
      <v xml:space="preserve">Wikipedia	</v>
      <v xml:space="preserve">Public domain	</v>
      <v xml:space="preserve">http://es.wikipedia.org/wiki/Moldavia	</v>
      <v xml:space="preserve">http://en.wikipedia.org/wiki/Public_domain	</v>
    </spb>
    <spb s="1">
      <v xml:space="preserve">Wikipedia	</v>
      <v xml:space="preserve">Public domain	</v>
      <v xml:space="preserve">http://en.wikipedia.org/wiki/Montenegro	</v>
      <v xml:space="preserve">http://en.wikipedia.org/wiki/Public_domain	</v>
    </spb>
    <spb s="1">
      <v xml:space="preserve">Wikipedia	</v>
      <v xml:space="preserve">Public domain	</v>
      <v xml:space="preserve">http://es.wikipedia.org/wiki/Noruega	</v>
      <v xml:space="preserve">http://en.wikipedia.org/wiki/Public_domain	</v>
    </spb>
    <spb s="1">
      <v xml:space="preserve">Wikipedia	</v>
      <v xml:space="preserve">Public domain	</v>
      <v xml:space="preserve">http://en.wikipedia.org/wiki/Netherlands	</v>
      <v xml:space="preserve">http://en.wikipedia.org/wiki/Public_domain	</v>
    </spb>
    <spb s="1">
      <v xml:space="preserve">Wikipedia	</v>
      <v xml:space="preserve">Public domain	</v>
      <v xml:space="preserve">http://en.wikipedia.org/wiki/Czech_Republic	</v>
      <v xml:space="preserve">http://en.wikipedia.org/wiki/Public_domain	</v>
    </spb>
    <spb s="1">
      <v xml:space="preserve">Wikipedia	</v>
      <v xml:space="preserve">Public domain	</v>
      <v xml:space="preserve">http://es.wikipedia.org/wiki/San_Marino	</v>
      <v xml:space="preserve">http://en.wikipedia.org/wiki/Public_domain	</v>
    </spb>
    <spb s="1">
      <v xml:space="preserve">Wikipedia	</v>
      <v xml:space="preserve">Public domain	</v>
      <v xml:space="preserve">http://es.wikipedia.org/wiki/Suiza	</v>
      <v xml:space="preserve">http://en.wikipedia.org/wiki/Public_domain	</v>
    </spb>
    <spb s="1">
      <v xml:space="preserve">Wikipedia	</v>
      <v xml:space="preserve">Public domain	</v>
      <v xml:space="preserve">http://es.wikipedia.org/wiki/Ucrania	</v>
      <v xml:space="preserve">http://en.wikipedia.org/wiki/Public_domain	</v>
    </spb>
  </spbData>
</supportingPropertyBags>
</file>

<file path=xl/richData/rdsupportingpropertybagstructure.xml><?xml version="1.0" encoding="utf-8"?>
<spbStructures xmlns="http://schemas.microsoft.com/office/spreadsheetml/2017/richdata2" count="3">
  <s>
    <k n="link" t="s"/>
    <k n="logo" t="s"/>
    <k n="name" t="s"/>
  </s>
  <s>
    <k n="SourceText" t="s"/>
    <k n="LicenseText" t="s"/>
    <k n="SourceAddress" t="s"/>
    <k n="LicenseAddress" t="s"/>
  </s>
  <s>
    <k n="_Self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2">
    <x:dxf>
      <x:numFmt numFmtId="3" formatCode="#,##0"/>
    </x:dxf>
    <x:dxf>
      <x:numFmt numFmtId="164" formatCode="0.0"/>
    </x:dxf>
  </dxfs>
  <richStyles>
    <rSty dxfid="0"/>
    <rSty dxfid="1"/>
  </richStyles>
</richStyleSheet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" xr10:uid="{B25CD730-C469-4605-A808-A959B2B2D962}" sourceName="País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Unión__Europea" xr10:uid="{A97EA5E1-DB75-4876-B906-8502BA375AE7}" sourceName="UE">
  <extLst>
    <x:ext xmlns:x15="http://schemas.microsoft.com/office/spreadsheetml/2010/11/main" uri="{2F2917AC-EB37-4324-AD4E-5DD8C200BD13}">
      <x15:tableSlicerCache tableId="1" column="17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TAN" xr10:uid="{453EE8F6-9E2A-4654-B3CD-56B656524E6D}" sourceName="OTAN">
  <extLst>
    <x:ext xmlns:x15="http://schemas.microsoft.com/office/spreadsheetml/2010/11/main" uri="{2F2917AC-EB37-4324-AD4E-5DD8C200BD13}">
      <x15:tableSlicerCache tableId="1" column="16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ctualidad" xr10:uid="{CA64088F-D834-4CB0-B56D-6572B78DD580}" sourceName="Actualidad">
  <extLst>
    <x:ext xmlns:x15="http://schemas.microsoft.com/office/spreadsheetml/2010/11/main" uri="{2F2917AC-EB37-4324-AD4E-5DD8C200BD13}">
      <x15:tableSlicerCache tableId="1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íses" xr10:uid="{DA0E82FB-973A-40EA-972B-9E8DE2A28CEB}" cache="SegmentaciónDeDatos_Nombre" caption="País" columnCount="2" rowHeight="241300"/>
  <slicer name="Unión _x000a_Europea" xr10:uid="{D63C58BB-79E4-4BAD-A7AE-A2B292D043D5}" cache="SegmentaciónDeDatos_Unión__Europea" caption="UE" columnCount="2" rowHeight="241300"/>
  <slicer name="OTAN" xr10:uid="{89B8B9A3-1D32-4623-937A-365F6C7CC108}" cache="SegmentaciónDeDatos_OTAN" caption="OTAN" columnCount="2" rowHeight="241300"/>
  <slicer name="Actualidad" xr10:uid="{83EC3F0B-8BCB-445A-AF8A-C25C055D2AC0}" cache="SegmentaciónDeDatos_Actualidad" caption="Actualidad" columnCount="8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B9B14F-9F77-463F-AF98-66BCE5FF6E41}" name="TablaEuropa" displayName="TablaEuropa" ref="P1:AL51" totalsRowCount="1" headerRowDxfId="122" dataDxfId="120" totalsRowDxfId="118" headerRowBorderDxfId="121" tableBorderDxfId="119" totalsRowBorderDxfId="117">
  <autoFilter ref="P1:AL50" xr:uid="{66B9B14F-9F77-463F-AF98-66BCE5FF6E41}">
    <filterColumn colId="9">
      <filters>
        <filter val="exURSS"/>
        <filter val="exYugo"/>
        <filter val="Frente"/>
        <filter val="Guerra"/>
        <filter val="Neutral"/>
        <filter val="OTAN"/>
        <filter val="UE"/>
      </filters>
    </filterColumn>
  </autoFilter>
  <sortState xmlns:xlrd2="http://schemas.microsoft.com/office/spreadsheetml/2017/richdata2" ref="P2:AK50">
    <sortCondition ref="P1:P50"/>
  </sortState>
  <tableColumns count="23">
    <tableColumn id="2" xr3:uid="{36E3527E-FCFC-46AF-A515-572AA09C15D3}" name="País" totalsRowLabel="Total" dataDxfId="116" totalsRowDxfId="25" dataCellStyle="Hipervínculo"/>
    <tableColumn id="11" xr3:uid="{4A67E6DD-71DF-4A5A-B886-5E198E51A58A}" name="Datos" totalsRowFunction="custom" dataDxfId="115" totalsRowDxfId="24" dataCellStyle="Hipervínculo">
      <calculatedColumnFormula array="1">INDEX($Z2:$AK2,1,DatosN)</calculatedColumnFormula>
      <totalsRowFormula array="1">INDEX($Z51:$AK51,1,DatosN)</totalsRowFormula>
    </tableColumn>
    <tableColumn id="14" xr3:uid="{353E0AAB-90EA-488C-8F78-A9FA0FAD9BB9}" name="Bandera" dataDxfId="114" totalsRowDxfId="23"/>
    <tableColumn id="3" xr3:uid="{87AD8E0C-C67C-4ECF-B41F-A8B5E122E78C}" name="Nombre oficial" dataDxfId="113" totalsRowDxfId="22"/>
    <tableColumn id="13" xr3:uid="{FEE482A6-C2FF-4237-B32E-CB0DBAF5B806}" name="Capital" dataDxfId="112" totalsRowDxfId="21" dataCellStyle="Hipervínculo"/>
    <tableColumn id="15" xr3:uid="{4339524A-3E0F-4120-837C-BF6B0F94E724}" name="Idioma oficial" dataDxfId="111" totalsRowDxfId="20" dataCellStyle="Hipervínculo"/>
    <tableColumn id="1" xr3:uid="{CED10D25-24F2-4844-AD44-035E995BC12C}" name="Establecido _x000a_(Año)" dataDxfId="110" totalsRowDxfId="19"/>
    <tableColumn id="17" xr3:uid="{919C8F15-1E35-4A6D-BC56-70D73369DED5}" name="UE" dataDxfId="109" totalsRowDxfId="18" dataCellStyle="Hipervínculo"/>
    <tableColumn id="16" xr3:uid="{15BD8CC7-3523-4FD3-930D-82D9D2943536}" name="OTAN" dataDxfId="108" totalsRowDxfId="17" dataCellStyle="Hipervínculo"/>
    <tableColumn id="4" xr3:uid="{7D743AC2-3EE9-421E-8627-D8BE388E8E2A}" name="Actualidad" dataDxfId="107" totalsRowDxfId="16" dataCellStyle="Hipervínculo"/>
    <tableColumn id="5" xr3:uid="{EB091AD9-8593-46FA-ACC0-8A8A5A14AB8E}" name="Superficie _x000a_(km²)" totalsRowFunction="sum" dataDxfId="106" totalsRowDxfId="15">
      <calculatedColumnFormula array="1">INDEX(Population[Land Area  (Km²)],TablaEuropa[[#This Row],[Fila]])</calculatedColumnFormula>
    </tableColumn>
    <tableColumn id="6" xr3:uid="{24C7416D-1677-44D9-B9CA-30A96509F26F}" name="Población" totalsRowFunction="sum" dataDxfId="105" totalsRowDxfId="14">
      <calculatedColumnFormula array="1">IFERROR(INDEX(Population[Population],TablaEuropa[[#This Row],[Fila]]),"")</calculatedColumnFormula>
    </tableColumn>
    <tableColumn id="7" xr3:uid="{DDE7F2B8-E2A3-4745-8C6A-BE4A412225BD}" name="Habitantes _x000a_por km²" totalsRowFunction="custom" dataDxfId="104" totalsRowDxfId="13">
      <calculatedColumnFormula>TablaEuropa[[#This Row],[Población]]/TablaEuropa[[#This Row],[Superficie 
(km²)]]</calculatedColumnFormula>
      <totalsRowFormula>TablaEuropa[[#Totals],[Población]]/TablaEuropa[[#Totals],[Superficie 
(km²)]]</totalsRowFormula>
    </tableColumn>
    <tableColumn id="20" xr3:uid="{491DCC3E-10DD-42A1-A841-746E358018CD}" name="Migrantes ucranianos" totalsRowFunction="custom" dataDxfId="103" totalsRowDxfId="12">
      <calculatedColumnFormula array="1">INDEX(Population[Ukraine refugees],TablaEuropa[[#This Row],[Fila]])</calculatedColumnFormula>
      <totalsRowFormula>$AC$50</totalsRowFormula>
    </tableColumn>
    <tableColumn id="10" xr3:uid="{0B380677-9EEE-4EB5-AE9C-A100FB245AF0}" name="Consumo de gas natural (Millones m³/año)" totalsRowFunction="sum" dataDxfId="102" totalsRowDxfId="11"/>
    <tableColumn id="12" xr3:uid="{603ACFB2-35ED-4246-9E20-40B7F067F125}" name="Consumo de energía eléctrica (GWh/año)" totalsRowFunction="sum" dataDxfId="101" totalsRowDxfId="10"/>
    <tableColumn id="18" xr3:uid="{296C7BDB-F545-4960-8887-E726BD66E2DB}" name="Emisiones de dióxido de carbono (Kton/año)" totalsRowFunction="sum" dataDxfId="100" totalsRowDxfId="9"/>
    <tableColumn id="19" xr3:uid="{B6C9A918-3B1F-4736-88A6-715B2B8A4CED}" name="Esperanza de vida (Años)" totalsRowFunction="average" dataDxfId="99" totalsRowDxfId="8"/>
    <tableColumn id="24" xr3:uid="{B3D1E486-BBDD-4DEA-861D-3B7CAB8AC21F}" name="Médicos por mil habitantes" totalsRowFunction="average" dataDxfId="98" totalsRowDxfId="7"/>
    <tableColumn id="26" xr3:uid="{2CC47AA6-A7B5-440B-9CF4-9A4171476948}" name="Tamaño de las fuerzas armadas" totalsRowFunction="sum" dataDxfId="97" totalsRowDxfId="6"/>
    <tableColumn id="28" xr3:uid="{B2DC1CCD-5FF4-447C-AA35-0933483286C3}" name="Tasa de fertilidad" dataDxfId="96" totalsRowDxfId="5">
      <calculatedColumnFormula array="1">IFERROR(INDEX(Population[Fert.  Rate],TablaEuropa[[#This Row],[Fila]]),"")</calculatedColumnFormula>
    </tableColumn>
    <tableColumn id="8" xr3:uid="{AC82EDEE-8A88-4C22-A55A-30C6CA7B9AE8}" name="PIB_x000a_(millones US$)" totalsRowFunction="sum" dataDxfId="95" totalsRowDxfId="4"/>
    <tableColumn id="9" xr3:uid="{4E4E0397-B7B3-4C2D-9FE1-4900E5317854}" name="Fila" dataDxfId="94" totalsRowDxfId="3">
      <calculatedColumnFormula>MATCH(TablaEuropa[[#This Row],[País]],#REF!,0)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50EE3AB-D154-418E-8692-953BAB344281}" name="GDP__PPP__US__million" displayName="GDP__PPP__US__million" ref="A1:H2" tableType="queryTable" insertRow="1" totalsRowShown="0" headerRowDxfId="33" dataDxfId="32">
  <autoFilter ref="A1:H2" xr:uid="{A50EE3AB-D154-418E-8692-953BAB344281}"/>
  <tableColumns count="8">
    <tableColumn id="1" xr3:uid="{17806452-1EEE-4BF0-AB39-A7A798D3E891}" uniqueName="1" name="Country (or territory)" queryTableFieldId="1" dataDxfId="31"/>
    <tableColumn id="2" xr3:uid="{E57A411E-DF0C-4D0F-ABDB-413C7BC761FE}" uniqueName="2" name="Region" queryTableFieldId="2" dataDxfId="30"/>
    <tableColumn id="3" xr3:uid="{03721256-801B-434E-9656-E6A309E7E59C}" uniqueName="3" name="IMF Estimate" queryTableFieldId="9"/>
    <tableColumn id="4" xr3:uid="{0225BDAA-DFD2-4CC3-8C0C-AE7088895645}" uniqueName="4" name="IMF Year" queryTableFieldId="10"/>
    <tableColumn id="5" xr3:uid="{D28F2B8C-1C23-4938-AD23-FF699E4D2531}" uniqueName="5" name="World Bank Estimate" queryTableFieldId="11"/>
    <tableColumn id="6" xr3:uid="{63F12E85-B134-480F-BFDC-EC56D8E15C03}" uniqueName="6" name="World Bank Year" queryTableFieldId="12"/>
    <tableColumn id="7" xr3:uid="{E3741B75-8B6F-4CF9-B139-2CDF1344250D}" uniqueName="7" name="CIA Estimate" queryTableFieldId="13"/>
    <tableColumn id="8" xr3:uid="{D0DEF3D8-7360-47F0-BDEE-AA8E6D9BFDC7}" uniqueName="8" name="CIA Year" queryTableFieldId="1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88F8F9A-857E-4E82-9655-FC2B6EAE3782}" name="Ukraine_refugee" displayName="Ukraine_refugee" ref="A1:B3" tableType="queryTable" insertRow="1" totalsRowCount="1" headerRowDxfId="29" dataDxfId="28">
  <autoFilter ref="A1:B2" xr:uid="{588F8F9A-857E-4E82-9655-FC2B6EAE3782}"/>
  <tableColumns count="2">
    <tableColumn id="1" xr3:uid="{6380D204-F9A9-4C70-8985-85CDC3B28ADE}" uniqueName="1" name="Country" totalsRowLabel="Total" queryTableFieldId="1" dataDxfId="27" totalsRowDxfId="1"/>
    <tableColumn id="3" xr3:uid="{76043C2B-A5A5-4D3F-9305-6A565FB8B373}" uniqueName="3" name="Ukraine refugees" totalsRowFunction="sum" queryTableFieldId="3" dataDxfId="26" totalsRowDxfId="0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CD0644-D899-4452-8DAD-448CDC0FACA7}" name="TablaPaíses" displayName="TablaPaíses" ref="A1:C50" totalsRowShown="0" headerRowDxfId="93" dataDxfId="92" dataCellStyle="Hipervínculo">
  <autoFilter ref="A1:C50" xr:uid="{FEEAFDCE-7101-46EA-9001-8E754F401C32}"/>
  <tableColumns count="3">
    <tableColumn id="1" xr3:uid="{57AEE509-FAE0-43A1-9802-4BC55D3B1BFD}" name="País" dataDxfId="91" dataCellStyle="Hipervínculo"/>
    <tableColumn id="2" xr3:uid="{D913C52F-5E71-4675-82E0-4072177B9780}" name="Country" dataDxfId="90" dataCellStyle="Hipervínculo"/>
    <tableColumn id="3" xr3:uid="{C8298551-EE2E-4EB9-BC79-30712DE03EFE}" name="Fila" dataDxfId="89" dataCellStyle="Hipervínculo">
      <calculatedColumnFormula>MATCH(TablaPaíses[[#This Row],[Country]],Population[Country],0)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DF09DE-DE78-4D93-8489-5FEB7CE182F9}" name="Population" displayName="Population" ref="A1:R2" tableType="queryTable" insertRow="1" totalsRowShown="0" headerRowDxfId="88" dataDxfId="87">
  <autoFilter ref="A1:R2" xr:uid="{26DF09DE-DE78-4D93-8489-5FEB7CE182F9}"/>
  <tableColumns count="18">
    <tableColumn id="2" xr3:uid="{755184A5-36C2-48EB-9ED0-5C369B2843E4}" uniqueName="2" name="Country" queryTableFieldId="13" dataDxfId="86"/>
    <tableColumn id="3" xr3:uid="{089C2C24-E150-49AD-9BC1-8D994EAAE9CC}" uniqueName="3" name="Population" queryTableFieldId="14" dataDxfId="85"/>
    <tableColumn id="4" xr3:uid="{483667FB-D42C-41F8-B007-2688B42A343D}" uniqueName="4" name="Yearly  Change" queryTableFieldId="4" dataDxfId="84"/>
    <tableColumn id="5" xr3:uid="{93DBB41F-F7E1-42CB-8FAE-49985588DCF3}" uniqueName="5" name="Net  Change" queryTableFieldId="5" dataDxfId="83" dataCellStyle="Millares"/>
    <tableColumn id="6" xr3:uid="{646A738E-0222-48DD-A462-B77CC702DAD8}" uniqueName="6" name="Density  (P/Km²)" queryTableFieldId="6" dataDxfId="82" dataCellStyle="Millares"/>
    <tableColumn id="7" xr3:uid="{FF82926C-08A6-45BD-B8AB-23E6FDA32527}" uniqueName="7" name="Land Area  (Km²)" queryTableFieldId="7" dataDxfId="81" dataCellStyle="Millares"/>
    <tableColumn id="8" xr3:uid="{ECFFE224-6C48-4159-B97D-CDA47796F462}" uniqueName="8" name="Migrants  (net)" queryTableFieldId="8" dataDxfId="80" dataCellStyle="Millares"/>
    <tableColumn id="9" xr3:uid="{6775EA95-82F1-4F21-A6A2-17BA569CFE7D}" uniqueName="9" name="Fert.  Rate" queryTableFieldId="9" dataDxfId="79"/>
    <tableColumn id="10" xr3:uid="{2BB8FEE1-C9AA-46B3-8398-E5A69954A422}" uniqueName="10" name="Med.  Age" queryTableFieldId="10" dataDxfId="78"/>
    <tableColumn id="11" xr3:uid="{8AB2FF2E-0A57-4970-8CA4-B36564BAAD88}" uniqueName="11" name="Urban  Pop %" queryTableFieldId="11" dataDxfId="77"/>
    <tableColumn id="12" xr3:uid="{E50D48A2-303A-4FC8-B18E-79DF57841DF4}" uniqueName="12" name="World  Share" queryTableFieldId="12" dataDxfId="76"/>
    <tableColumn id="13" xr3:uid="{8281CE68-7927-49F7-AAAE-8D671B64EBDF}" uniqueName="13" name="2017 (Mt CO2)" queryTableFieldId="17" dataDxfId="75">
      <calculatedColumnFormula>IFERROR(INDEX(Fossil_emissions[2017 (Mt CO2)],MATCH(SUBSTITUTE(Population[[#This Row],[Country]]," (Czechia)",""),Fossil_emissions[Countries],0)),"")</calculatedColumnFormula>
    </tableColumn>
    <tableColumn id="14" xr3:uid="{4BC6E5B2-4E81-4DF3-AE0B-976BB4D446B9}" uniqueName="14" name="Electricity consumption (GW·h/yr)" queryTableFieldId="18" dataDxfId="74">
      <calculatedColumnFormula>IFERROR(INDEX(Electricity_consumption[Electricity consumption (GW·h/yr)],MATCH(SUBSTITUTE(Population[[#This Row],[Country]]," (Czechia)",""),Electricity_consumption[Country/Region],0)),"")</calculatedColumnFormula>
    </tableColumn>
    <tableColumn id="15" xr3:uid="{55D03196-D36D-4590-A4F7-18E09A2B0AD3}" uniqueName="15" name="Natural Gas consumption_x000a_(million m³/year)" queryTableFieldId="19" dataDxfId="73">
      <calculatedColumnFormula>IFERROR(INDEX(Natural_Gas_consumption[Natural Gas consumption
(million m³/year)],MATCH(SUBSTITUTE(Population[[#This Row],[Country]]," (Czechia)",""),Natural_Gas_consumption[Country/Region],0)),"")</calculatedColumnFormula>
    </tableColumn>
    <tableColumn id="1" xr3:uid="{DF796608-B38F-42AC-82B3-DA88AADBC0F2}" uniqueName="1" name="Physicians per 1000 people" queryTableFieldId="20" dataDxfId="72">
      <calculatedColumnFormula>IFERROR(INDEX(Physicians_per_10000[2007–2013],MATCH(SUBSTITUTE(Population[[#This Row],[Country]]," (Czechia)",""),Physicians_per_10000[Country],0))/10,"")</calculatedColumnFormula>
    </tableColumn>
    <tableColumn id="16" xr3:uid="{5062A0BE-534A-406B-85A0-68909D828B80}" uniqueName="16" name="Active military" queryTableFieldId="21" dataDxfId="71">
      <calculatedColumnFormula>IFERROR(INDEX(Military_personnel[Active military],MATCH(SUBSTITUTE(Population[[#This Row],[Country]]," (Czechia)",""),Military_personnel[Country],0)),"")</calculatedColumnFormula>
    </tableColumn>
    <tableColumn id="17" xr3:uid="{B436F2A4-5FA0-48CF-8000-8A8B479742CF}" uniqueName="17" name="GDP (PPP, US$ million)" queryTableFieldId="22" dataDxfId="70">
      <calculatedColumnFormula>IFERROR(INDEX(GDP__PPP__US__million[IMF Estimate],MATCH(SUBSTITUTE(Population[[#This Row],[Country]]," (Czechia)",""),GDP__PPP__US__million[Country (or territory)],0)),"")</calculatedColumnFormula>
    </tableColumn>
    <tableColumn id="18" xr3:uid="{1BE7A3C3-149A-4E24-BF2D-AB3AC9F3D501}" uniqueName="18" name="Ukraine refugees" queryTableFieldId="23" dataDxfId="69">
      <calculatedColumnFormula>IFERROR(INDEX(Ukraine_refugee[Ukraine refugees],MATCH(SUBSTITUTE(Population[[#This Row],[Country]]," (Czechia)",""),Ukraine_refugee[Country],0)),NA())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530083-4AA5-419A-9AFD-C0D94DFD5B37}" name="Fossil_emissions" displayName="Fossil_emissions" ref="A1:C2" tableType="queryTable" insertRow="1" totalsRowShown="0">
  <autoFilter ref="A1:C2" xr:uid="{5E530083-4AA5-419A-9AFD-C0D94DFD5B37}"/>
  <tableColumns count="3">
    <tableColumn id="1" xr3:uid="{14496C84-A8CB-4C8D-BBE6-986CED7695B1}" uniqueName="1" name="Country" queryTableFieldId="1" dataDxfId="68"/>
    <tableColumn id="2" xr3:uid="{5318CF07-0132-4A5F-B159-F07D59F127C5}" uniqueName="2" name="2017 (Mt CO2)" queryTableFieldId="2" dataDxfId="67"/>
    <tableColumn id="3" xr3:uid="{712DDF14-C9F2-4DF3-886E-6F45B48CB17D}" uniqueName="3" name="Countries" queryTableFieldId="3">
      <calculatedColumnFormula>SUBSTITUTE(IFERROR(LEFT(Fossil_emissions[[#This Row],[Country]],FIND(CHAR(10),Fossil_emissions[[#This Row],[Country]])-2),Fossil_emissions[[#This Row],[Country]])," &amp; Montenegro","")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F7F6D31-0270-4B55-986D-2D03202724B3}" name="Electricity_consumption" displayName="Electricity_consumption" ref="A1:D2" tableType="queryTable" insertRow="1" totalsRowShown="0" headerRowDxfId="66" dataDxfId="65">
  <autoFilter ref="A1:D2" xr:uid="{CF7F6D31-0270-4B55-986D-2D03202724B3}"/>
  <tableColumns count="4">
    <tableColumn id="1" xr3:uid="{8B806B26-6AC3-432E-B69D-BC87ADD8A8FD}" uniqueName="1" name="Country/Region" queryTableFieldId="1" dataDxfId="64"/>
    <tableColumn id="2" xr3:uid="{832E2A78-2B7D-4D40-A758-8CBAFAC0C6E0}" uniqueName="2" name="Electricity consumption (GW·h/yr)" queryTableFieldId="2" dataDxfId="63"/>
    <tableColumn id="3" xr3:uid="{D3271DEB-A651-46B8-BA12-F293926E940D}" uniqueName="3" name="Year of data" queryTableFieldId="3" dataDxfId="62"/>
    <tableColumn id="4" xr3:uid="{CC1D297C-AAB3-42D6-A9C1-955A7832BDB1}" uniqueName="4" name="Source" queryTableFieldId="4" dataDxfId="6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845AAAC-18A5-4C9C-A643-A74C72DA9CBA}" name="Natural_Gas_consumption" displayName="Natural_Gas_consumption" ref="A1:C2" tableType="queryTable" insertRow="1" totalsRowShown="0" headerRowDxfId="60" dataDxfId="59">
  <autoFilter ref="A1:C2" xr:uid="{5845AAAC-18A5-4C9C-A643-A74C72DA9CBA}"/>
  <tableColumns count="3">
    <tableColumn id="1" xr3:uid="{3F43AB3A-4283-488F-AD66-B5DC04725F2B}" uniqueName="1" name="Country/Region" queryTableFieldId="1" dataDxfId="58"/>
    <tableColumn id="4" xr3:uid="{53919F64-7911-477F-A260-D4C387C92705}" uniqueName="4" name="Natural Gas consumption_x000a_(million m³/year)" queryTableFieldId="4" dataDxfId="57"/>
    <tableColumn id="3" xr3:uid="{DD042F58-5873-434B-8F9A-9CA83593D337}" uniqueName="3" name="Date of_x000d__x000a_Information" queryTableFieldId="3" dataDxfId="5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EED01EC-D3C5-4AF9-B50E-DAEBF89AE497}" name="Esperanza_de_vida" displayName="Esperanza_de_vida" ref="A1:D2" tableType="queryTable" insertRow="1" totalsRowShown="0" headerRowDxfId="55" dataDxfId="54">
  <autoFilter ref="A1:D2" xr:uid="{2EED01EC-D3C5-4AF9-B50E-DAEBF89AE497}"/>
  <tableColumns count="4">
    <tableColumn id="1" xr3:uid="{BCF87412-BEFB-4CD7-99EE-CFB1CCDDD955}" uniqueName="1" name="País" queryTableFieldId="1" dataDxfId="53"/>
    <tableColumn id="5" xr3:uid="{6E6D430F-FE3D-434E-B420-9645796DBE72}" uniqueName="5" name="Esperanza de vida" queryTableFieldId="9" dataDxfId="52"/>
    <tableColumn id="3" xr3:uid="{1FF358D1-AD5D-4159-9415-37C7527F9539}" uniqueName="3" name="Esperanza de vida de varones al nacer" queryTableFieldId="3" dataDxfId="51"/>
    <tableColumn id="4" xr3:uid="{0C3D703A-D2BD-41EE-9114-5B15C590D2EF}" uniqueName="4" name="Esperanza de vida de mujeres al nacer" queryTableFieldId="4" dataDxfId="5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9412596-4ACE-4E58-A0E0-FE3829D89192}" name="Physicians_per_10000" displayName="Physicians_per_10000" ref="A1:E2" tableType="queryTable" insertRow="1" totalsRowShown="0" headerRowDxfId="49" dataDxfId="48">
  <autoFilter ref="A1:E2" xr:uid="{69412596-4ACE-4E58-A0E0-FE3829D89192}"/>
  <tableColumns count="5">
    <tableColumn id="6" xr3:uid="{A612979E-0090-4B2E-ACC3-D5D8B9163B33}" uniqueName="6" name="Country" queryTableFieldId="6" dataDxfId="47"/>
    <tableColumn id="2" xr3:uid="{B597AAEF-DADC-44DF-9C17-B2CB939A6397}" uniqueName="2" name="2000–2009" queryTableFieldId="2" dataDxfId="46"/>
    <tableColumn id="3" xr3:uid="{BBFF41D0-9F47-4C2D-8683-A0F101CBCCFB}" uniqueName="3" name="2000–2009_1" queryTableFieldId="3" dataDxfId="45"/>
    <tableColumn id="4" xr3:uid="{0E6B2DBB-0FA9-42F0-B973-8CEC60DE0678}" uniqueName="4" name="2007–2013" queryTableFieldId="4" dataDxfId="44"/>
    <tableColumn id="5" xr3:uid="{F6CB28EF-B1E6-4D9A-A5C2-2015276D3F01}" uniqueName="5" name="Latest available data" queryTableFieldId="5" dataDxfId="4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89944DA-F314-4BF0-8247-26A1E5A363AC}" name="Military_personnel" displayName="Military_personnel" ref="A1:G2" tableType="queryTable" insertRow="1" totalsRowShown="0" headerRowDxfId="42" dataDxfId="41">
  <autoFilter ref="A1:G2" xr:uid="{F89944DA-F314-4BF0-8247-26A1E5A363AC}"/>
  <tableColumns count="7">
    <tableColumn id="1" xr3:uid="{C6ED9B25-874E-4F50-841A-94106D0BB249}" uniqueName="1" name="Country" queryTableFieldId="1" dataDxfId="40"/>
    <tableColumn id="2" xr3:uid="{1EF7CC11-791E-4C75-86A5-4147AC957CDB}" uniqueName="2" name="Active military" queryTableFieldId="2" dataDxfId="39"/>
    <tableColumn id="3" xr3:uid="{AAAE4E2A-1B7F-4B79-98C2-0FAB1DD322A0}" uniqueName="3" name="Reserve military" queryTableFieldId="3" dataDxfId="38"/>
    <tableColumn id="4" xr3:uid="{09910AD5-5829-4C0D-B919-0C1FAC81D6D7}" uniqueName="4" name="Paramilitary" queryTableFieldId="4" dataDxfId="37"/>
    <tableColumn id="5" xr3:uid="{E01DEB3A-03E8-46AA-886C-17D6918FC991}" uniqueName="5" name="Total" queryTableFieldId="5" dataDxfId="36"/>
    <tableColumn id="6" xr3:uid="{A64DABCF-8A9D-41EB-9E0D-4B90AB0BE4E4}" uniqueName="6" name="Per 1,000 capita_x000d__x000a_(total)" queryTableFieldId="6" dataDxfId="35"/>
    <tableColumn id="7" xr3:uid="{510F7B7D-8142-4CD9-828C-2DD116606B59}" uniqueName="7" name="Per 1,000 capita_x000d__x000a_(active)" queryTableFieldId="7" dataDxfId="3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s.wikipedia.org/wiki/Georgia" TargetMode="External"/><Relationship Id="rId21" Type="http://schemas.openxmlformats.org/officeDocument/2006/relationships/hyperlink" Target="https://es.wikipedia.org/wiki/Eslovenia" TargetMode="External"/><Relationship Id="rId34" Type="http://schemas.openxmlformats.org/officeDocument/2006/relationships/hyperlink" Target="https://es.wikipedia.org/wiki/Lituania" TargetMode="External"/><Relationship Id="rId42" Type="http://schemas.openxmlformats.org/officeDocument/2006/relationships/hyperlink" Target="https://es.wikipedia.org/wiki/Pa%C3%ADses_Bajos" TargetMode="External"/><Relationship Id="rId47" Type="http://schemas.openxmlformats.org/officeDocument/2006/relationships/hyperlink" Target="https://es.wikipedia.org/wiki/Rumania" TargetMode="External"/><Relationship Id="rId50" Type="http://schemas.openxmlformats.org/officeDocument/2006/relationships/hyperlink" Target="https://es.wikipedia.org/wiki/Serbia" TargetMode="External"/><Relationship Id="rId55" Type="http://schemas.openxmlformats.org/officeDocument/2006/relationships/hyperlink" Target="https://es.wikipedia.org/wiki/Kosovo" TargetMode="External"/><Relationship Id="rId63" Type="http://schemas.openxmlformats.org/officeDocument/2006/relationships/hyperlink" Target="https://pedrowave.blogspot.com/2022/03/mapa-europeo-con-power-query.html" TargetMode="External"/><Relationship Id="rId7" Type="http://schemas.openxmlformats.org/officeDocument/2006/relationships/hyperlink" Target="https://es.wikipedia.org/wiki/Albania" TargetMode="External"/><Relationship Id="rId2" Type="http://schemas.openxmlformats.org/officeDocument/2006/relationships/hyperlink" Target="https://es.wikipedia.org/wiki/Anexo:Pa%C3%ADses_por_poblaci%C3%B3n" TargetMode="External"/><Relationship Id="rId16" Type="http://schemas.openxmlformats.org/officeDocument/2006/relationships/hyperlink" Target="https://es.wikipedia.org/wiki/Bulgaria" TargetMode="External"/><Relationship Id="rId29" Type="http://schemas.openxmlformats.org/officeDocument/2006/relationships/hyperlink" Target="https://es.wikipedia.org/wiki/Irlanda" TargetMode="External"/><Relationship Id="rId11" Type="http://schemas.openxmlformats.org/officeDocument/2006/relationships/hyperlink" Target="https://es.wikipedia.org/wiki/Austria" TargetMode="External"/><Relationship Id="rId24" Type="http://schemas.openxmlformats.org/officeDocument/2006/relationships/hyperlink" Target="https://es.wikipedia.org/wiki/Finlandia" TargetMode="External"/><Relationship Id="rId32" Type="http://schemas.openxmlformats.org/officeDocument/2006/relationships/hyperlink" Target="https://es.wikipedia.org/wiki/Letonia" TargetMode="External"/><Relationship Id="rId37" Type="http://schemas.openxmlformats.org/officeDocument/2006/relationships/hyperlink" Target="https://es.wikipedia.org/wiki/Malta" TargetMode="External"/><Relationship Id="rId40" Type="http://schemas.openxmlformats.org/officeDocument/2006/relationships/hyperlink" Target="https://es.wikipedia.org/wiki/Montenegro" TargetMode="External"/><Relationship Id="rId45" Type="http://schemas.openxmlformats.org/officeDocument/2006/relationships/hyperlink" Target="https://es.wikipedia.org/wiki/Reino_Unido" TargetMode="External"/><Relationship Id="rId53" Type="http://schemas.openxmlformats.org/officeDocument/2006/relationships/hyperlink" Target="https://es.wikipedia.org/wiki/Ucrania" TargetMode="External"/><Relationship Id="rId58" Type="http://schemas.openxmlformats.org/officeDocument/2006/relationships/hyperlink" Target="https://elpais.com/internacional/2022-03-14/los-mapas-de-la-guerra-en-ucrania-hoy-las-tropas-rusas-avanzan-en-el-donbas.html" TargetMode="External"/><Relationship Id="rId66" Type="http://schemas.openxmlformats.org/officeDocument/2006/relationships/table" Target="../tables/table1.xml"/><Relationship Id="rId5" Type="http://schemas.openxmlformats.org/officeDocument/2006/relationships/hyperlink" Target="https://es.wikipedia.org/wiki/Uni%C3%B3n_Europea" TargetMode="External"/><Relationship Id="rId61" Type="http://schemas.openxmlformats.org/officeDocument/2006/relationships/hyperlink" Target="https://creativecommons.org/licenses/by/3.0/igo/deed.es" TargetMode="External"/><Relationship Id="rId19" Type="http://schemas.openxmlformats.org/officeDocument/2006/relationships/hyperlink" Target="https://es.wikipedia.org/wiki/Dinamarca" TargetMode="External"/><Relationship Id="rId14" Type="http://schemas.openxmlformats.org/officeDocument/2006/relationships/hyperlink" Target="https://es.wikipedia.org/wiki/Bielorrusia" TargetMode="External"/><Relationship Id="rId22" Type="http://schemas.openxmlformats.org/officeDocument/2006/relationships/hyperlink" Target="https://es.wikipedia.org/wiki/Espa%C3%B1a" TargetMode="External"/><Relationship Id="rId27" Type="http://schemas.openxmlformats.org/officeDocument/2006/relationships/hyperlink" Target="https://es.wikipedia.org/wiki/Grecia" TargetMode="External"/><Relationship Id="rId30" Type="http://schemas.openxmlformats.org/officeDocument/2006/relationships/hyperlink" Target="https://es.wikipedia.org/wiki/Islandia" TargetMode="External"/><Relationship Id="rId35" Type="http://schemas.openxmlformats.org/officeDocument/2006/relationships/hyperlink" Target="https://es.wikipedia.org/wiki/Luxemburgo" TargetMode="External"/><Relationship Id="rId43" Type="http://schemas.openxmlformats.org/officeDocument/2006/relationships/hyperlink" Target="https://es.wikipedia.org/wiki/Polonia" TargetMode="External"/><Relationship Id="rId48" Type="http://schemas.openxmlformats.org/officeDocument/2006/relationships/hyperlink" Target="https://es.wikipedia.org/wiki/Rusia" TargetMode="External"/><Relationship Id="rId56" Type="http://schemas.openxmlformats.org/officeDocument/2006/relationships/hyperlink" Target="https://pedrowave.blogspot.com/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https://es.wikipedia.org/wiki/Alemania" TargetMode="External"/><Relationship Id="rId51" Type="http://schemas.openxmlformats.org/officeDocument/2006/relationships/hyperlink" Target="https://es.wikipedia.org/wiki/Suecia" TargetMode="External"/><Relationship Id="rId3" Type="http://schemas.openxmlformats.org/officeDocument/2006/relationships/hyperlink" Target="https://es.wikipedia.org/wiki/Anexo:Pa%C3%ADses_por_densidad_de_poblaci%C3%B3n" TargetMode="External"/><Relationship Id="rId12" Type="http://schemas.openxmlformats.org/officeDocument/2006/relationships/hyperlink" Target="https://es.wikipedia.org/wiki/Azerbaiy%C3%A1n" TargetMode="External"/><Relationship Id="rId17" Type="http://schemas.openxmlformats.org/officeDocument/2006/relationships/hyperlink" Target="https://es.wikipedia.org/wiki/Chipre" TargetMode="External"/><Relationship Id="rId25" Type="http://schemas.openxmlformats.org/officeDocument/2006/relationships/hyperlink" Target="https://es.wikipedia.org/wiki/Francia" TargetMode="External"/><Relationship Id="rId33" Type="http://schemas.openxmlformats.org/officeDocument/2006/relationships/hyperlink" Target="https://es.wikipedia.org/wiki/Liechtenstein" TargetMode="External"/><Relationship Id="rId38" Type="http://schemas.openxmlformats.org/officeDocument/2006/relationships/hyperlink" Target="https://es.wikipedia.org/wiki/Moldavia" TargetMode="External"/><Relationship Id="rId46" Type="http://schemas.openxmlformats.org/officeDocument/2006/relationships/hyperlink" Target="https://es.wikipedia.org/wiki/Rep%C3%BAblica_Checa" TargetMode="External"/><Relationship Id="rId59" Type="http://schemas.openxmlformats.org/officeDocument/2006/relationships/hyperlink" Target="https://data2.unhcr.org/en/situations/ukraine" TargetMode="External"/><Relationship Id="rId67" Type="http://schemas.microsoft.com/office/2007/relationships/slicer" Target="../slicers/slicer1.xml"/><Relationship Id="rId20" Type="http://schemas.openxmlformats.org/officeDocument/2006/relationships/hyperlink" Target="https://es.wikipedia.org/wiki/Eslovaquia" TargetMode="External"/><Relationship Id="rId41" Type="http://schemas.openxmlformats.org/officeDocument/2006/relationships/hyperlink" Target="https://es.wikipedia.org/wiki/Noruega" TargetMode="External"/><Relationship Id="rId54" Type="http://schemas.openxmlformats.org/officeDocument/2006/relationships/hyperlink" Target="https://es.wikipedia.org/wiki/Ciudad_del_Vaticano" TargetMode="External"/><Relationship Id="rId62" Type="http://schemas.openxmlformats.org/officeDocument/2006/relationships/hyperlink" Target="https://creativecommons.org/licenses/by-nc-sa/3.0/deed.es" TargetMode="External"/><Relationship Id="rId1" Type="http://schemas.openxmlformats.org/officeDocument/2006/relationships/hyperlink" Target="https://es.wikipedia.org/wiki/Anexo:Pa%C3%ADses_por_superficie" TargetMode="External"/><Relationship Id="rId6" Type="http://schemas.openxmlformats.org/officeDocument/2006/relationships/hyperlink" Target="https://es.wikipedia.org/wiki/OTAN" TargetMode="External"/><Relationship Id="rId15" Type="http://schemas.openxmlformats.org/officeDocument/2006/relationships/hyperlink" Target="https://es.wikipedia.org/wiki/Bosnia_y_Herzegovina" TargetMode="External"/><Relationship Id="rId23" Type="http://schemas.openxmlformats.org/officeDocument/2006/relationships/hyperlink" Target="https://es.wikipedia.org/wiki/Estonia" TargetMode="External"/><Relationship Id="rId28" Type="http://schemas.openxmlformats.org/officeDocument/2006/relationships/hyperlink" Target="https://es.wikipedia.org/wiki/Hungr%C3%ADa" TargetMode="External"/><Relationship Id="rId36" Type="http://schemas.openxmlformats.org/officeDocument/2006/relationships/hyperlink" Target="https://es.wikipedia.org/wiki/Macedonia_del_Norte" TargetMode="External"/><Relationship Id="rId49" Type="http://schemas.openxmlformats.org/officeDocument/2006/relationships/hyperlink" Target="https://es.wikipedia.org/wiki/San_Marino" TargetMode="External"/><Relationship Id="rId57" Type="http://schemas.openxmlformats.org/officeDocument/2006/relationships/hyperlink" Target="https://elpais.com/internacional/2022-03-23/guerra-rusia-ucrania-hoy-ultima-hora-de-la-invasion-en-directo.html" TargetMode="External"/><Relationship Id="rId10" Type="http://schemas.openxmlformats.org/officeDocument/2006/relationships/hyperlink" Target="https://es.wikipedia.org/wiki/Armenia" TargetMode="External"/><Relationship Id="rId31" Type="http://schemas.openxmlformats.org/officeDocument/2006/relationships/hyperlink" Target="https://es.wikipedia.org/wiki/Italia" TargetMode="External"/><Relationship Id="rId44" Type="http://schemas.openxmlformats.org/officeDocument/2006/relationships/hyperlink" Target="https://es.wikipedia.org/wiki/Portugal" TargetMode="External"/><Relationship Id="rId52" Type="http://schemas.openxmlformats.org/officeDocument/2006/relationships/hyperlink" Target="https://es.wikipedia.org/wiki/Suiza" TargetMode="External"/><Relationship Id="rId60" Type="http://schemas.openxmlformats.org/officeDocument/2006/relationships/hyperlink" Target="https://elpais.com/planeta-futuro/2022-03-23/ninos-en-la-frontera-ucrania-ni-solos-ni-mal-acompanados.html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https://es.wikipedia.org/wiki/Europa" TargetMode="External"/><Relationship Id="rId9" Type="http://schemas.openxmlformats.org/officeDocument/2006/relationships/hyperlink" Target="https://es.wikipedia.org/wiki/Andorra" TargetMode="External"/><Relationship Id="rId13" Type="http://schemas.openxmlformats.org/officeDocument/2006/relationships/hyperlink" Target="https://es.wikipedia.org/wiki/B%C3%A9lgica" TargetMode="External"/><Relationship Id="rId18" Type="http://schemas.openxmlformats.org/officeDocument/2006/relationships/hyperlink" Target="https://es.wikipedia.org/wiki/Croacia" TargetMode="External"/><Relationship Id="rId39" Type="http://schemas.openxmlformats.org/officeDocument/2006/relationships/hyperlink" Target="https://es.wikipedia.org/wiki/M%C3%B3naco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s.wikipedia.org/wiki/Dinamarca" TargetMode="External"/><Relationship Id="rId18" Type="http://schemas.openxmlformats.org/officeDocument/2006/relationships/hyperlink" Target="https://es.wikipedia.org/wiki/Finlandia" TargetMode="External"/><Relationship Id="rId26" Type="http://schemas.openxmlformats.org/officeDocument/2006/relationships/hyperlink" Target="https://es.wikipedia.org/wiki/Letonia" TargetMode="External"/><Relationship Id="rId39" Type="http://schemas.openxmlformats.org/officeDocument/2006/relationships/hyperlink" Target="https://es.wikipedia.org/wiki/Reino_Unido" TargetMode="External"/><Relationship Id="rId21" Type="http://schemas.openxmlformats.org/officeDocument/2006/relationships/hyperlink" Target="https://es.wikipedia.org/wiki/Grecia" TargetMode="External"/><Relationship Id="rId34" Type="http://schemas.openxmlformats.org/officeDocument/2006/relationships/hyperlink" Target="https://es.wikipedia.org/wiki/Montenegro" TargetMode="External"/><Relationship Id="rId42" Type="http://schemas.openxmlformats.org/officeDocument/2006/relationships/hyperlink" Target="https://es.wikipedia.org/wiki/Rusia" TargetMode="External"/><Relationship Id="rId47" Type="http://schemas.openxmlformats.org/officeDocument/2006/relationships/hyperlink" Target="https://es.wikipedia.org/wiki/Ucrania" TargetMode="External"/><Relationship Id="rId50" Type="http://schemas.openxmlformats.org/officeDocument/2006/relationships/table" Target="../tables/table2.xml"/><Relationship Id="rId7" Type="http://schemas.openxmlformats.org/officeDocument/2006/relationships/hyperlink" Target="https://es.wikipedia.org/wiki/B%C3%A9lgica" TargetMode="External"/><Relationship Id="rId2" Type="http://schemas.openxmlformats.org/officeDocument/2006/relationships/hyperlink" Target="https://es.wikipedia.org/wiki/Alemania" TargetMode="External"/><Relationship Id="rId16" Type="http://schemas.openxmlformats.org/officeDocument/2006/relationships/hyperlink" Target="https://es.wikipedia.org/wiki/Espa%C3%B1a" TargetMode="External"/><Relationship Id="rId29" Type="http://schemas.openxmlformats.org/officeDocument/2006/relationships/hyperlink" Target="https://es.wikipedia.org/wiki/Luxemburgo" TargetMode="External"/><Relationship Id="rId11" Type="http://schemas.openxmlformats.org/officeDocument/2006/relationships/hyperlink" Target="https://es.wikipedia.org/wiki/Chipre" TargetMode="External"/><Relationship Id="rId24" Type="http://schemas.openxmlformats.org/officeDocument/2006/relationships/hyperlink" Target="https://es.wikipedia.org/wiki/Islandia" TargetMode="External"/><Relationship Id="rId32" Type="http://schemas.openxmlformats.org/officeDocument/2006/relationships/hyperlink" Target="https://es.wikipedia.org/wiki/Moldavia" TargetMode="External"/><Relationship Id="rId37" Type="http://schemas.openxmlformats.org/officeDocument/2006/relationships/hyperlink" Target="https://es.wikipedia.org/wiki/Polonia" TargetMode="External"/><Relationship Id="rId40" Type="http://schemas.openxmlformats.org/officeDocument/2006/relationships/hyperlink" Target="https://es.wikipedia.org/wiki/Rep%C3%BAblica_Checa" TargetMode="External"/><Relationship Id="rId45" Type="http://schemas.openxmlformats.org/officeDocument/2006/relationships/hyperlink" Target="https://es.wikipedia.org/wiki/Suecia" TargetMode="External"/><Relationship Id="rId5" Type="http://schemas.openxmlformats.org/officeDocument/2006/relationships/hyperlink" Target="https://es.wikipedia.org/wiki/Austria" TargetMode="External"/><Relationship Id="rId15" Type="http://schemas.openxmlformats.org/officeDocument/2006/relationships/hyperlink" Target="https://es.wikipedia.org/wiki/Eslovenia" TargetMode="External"/><Relationship Id="rId23" Type="http://schemas.openxmlformats.org/officeDocument/2006/relationships/hyperlink" Target="https://es.wikipedia.org/wiki/Irlanda" TargetMode="External"/><Relationship Id="rId28" Type="http://schemas.openxmlformats.org/officeDocument/2006/relationships/hyperlink" Target="https://es.wikipedia.org/wiki/Lituania" TargetMode="External"/><Relationship Id="rId36" Type="http://schemas.openxmlformats.org/officeDocument/2006/relationships/hyperlink" Target="https://es.wikipedia.org/wiki/Pa%C3%ADses_Bajos" TargetMode="External"/><Relationship Id="rId49" Type="http://schemas.openxmlformats.org/officeDocument/2006/relationships/hyperlink" Target="https://es.wikipedia.org/wiki/Kosovo" TargetMode="External"/><Relationship Id="rId10" Type="http://schemas.openxmlformats.org/officeDocument/2006/relationships/hyperlink" Target="https://es.wikipedia.org/wiki/Bulgaria" TargetMode="External"/><Relationship Id="rId19" Type="http://schemas.openxmlformats.org/officeDocument/2006/relationships/hyperlink" Target="https://es.wikipedia.org/wiki/Francia" TargetMode="External"/><Relationship Id="rId31" Type="http://schemas.openxmlformats.org/officeDocument/2006/relationships/hyperlink" Target="https://es.wikipedia.org/wiki/Malta" TargetMode="External"/><Relationship Id="rId44" Type="http://schemas.openxmlformats.org/officeDocument/2006/relationships/hyperlink" Target="https://es.wikipedia.org/wiki/Serbia" TargetMode="External"/><Relationship Id="rId4" Type="http://schemas.openxmlformats.org/officeDocument/2006/relationships/hyperlink" Target="https://es.wikipedia.org/wiki/Armenia" TargetMode="External"/><Relationship Id="rId9" Type="http://schemas.openxmlformats.org/officeDocument/2006/relationships/hyperlink" Target="https://es.wikipedia.org/wiki/Bosnia_y_Herzegovina" TargetMode="External"/><Relationship Id="rId14" Type="http://schemas.openxmlformats.org/officeDocument/2006/relationships/hyperlink" Target="https://es.wikipedia.org/wiki/Eslovaquia" TargetMode="External"/><Relationship Id="rId22" Type="http://schemas.openxmlformats.org/officeDocument/2006/relationships/hyperlink" Target="https://es.wikipedia.org/wiki/Hungr%C3%ADa" TargetMode="External"/><Relationship Id="rId27" Type="http://schemas.openxmlformats.org/officeDocument/2006/relationships/hyperlink" Target="https://es.wikipedia.org/wiki/Liechtenstein" TargetMode="External"/><Relationship Id="rId30" Type="http://schemas.openxmlformats.org/officeDocument/2006/relationships/hyperlink" Target="https://es.wikipedia.org/wiki/Macedonia_del_Norte" TargetMode="External"/><Relationship Id="rId35" Type="http://schemas.openxmlformats.org/officeDocument/2006/relationships/hyperlink" Target="https://es.wikipedia.org/wiki/Noruega" TargetMode="External"/><Relationship Id="rId43" Type="http://schemas.openxmlformats.org/officeDocument/2006/relationships/hyperlink" Target="https://es.wikipedia.org/wiki/San_Marino" TargetMode="External"/><Relationship Id="rId48" Type="http://schemas.openxmlformats.org/officeDocument/2006/relationships/hyperlink" Target="https://es.wikipedia.org/wiki/Ciudad_del_Vaticano" TargetMode="External"/><Relationship Id="rId8" Type="http://schemas.openxmlformats.org/officeDocument/2006/relationships/hyperlink" Target="https://es.wikipedia.org/wiki/Bielorrusia" TargetMode="External"/><Relationship Id="rId3" Type="http://schemas.openxmlformats.org/officeDocument/2006/relationships/hyperlink" Target="https://es.wikipedia.org/wiki/Andorra" TargetMode="External"/><Relationship Id="rId12" Type="http://schemas.openxmlformats.org/officeDocument/2006/relationships/hyperlink" Target="https://es.wikipedia.org/wiki/Croacia" TargetMode="External"/><Relationship Id="rId17" Type="http://schemas.openxmlformats.org/officeDocument/2006/relationships/hyperlink" Target="https://es.wikipedia.org/wiki/Estonia" TargetMode="External"/><Relationship Id="rId25" Type="http://schemas.openxmlformats.org/officeDocument/2006/relationships/hyperlink" Target="https://es.wikipedia.org/wiki/Italia" TargetMode="External"/><Relationship Id="rId33" Type="http://schemas.openxmlformats.org/officeDocument/2006/relationships/hyperlink" Target="https://es.wikipedia.org/wiki/M%C3%B3naco" TargetMode="External"/><Relationship Id="rId38" Type="http://schemas.openxmlformats.org/officeDocument/2006/relationships/hyperlink" Target="https://es.wikipedia.org/wiki/Portugal" TargetMode="External"/><Relationship Id="rId46" Type="http://schemas.openxmlformats.org/officeDocument/2006/relationships/hyperlink" Target="https://es.wikipedia.org/wiki/Suiza" TargetMode="External"/><Relationship Id="rId20" Type="http://schemas.openxmlformats.org/officeDocument/2006/relationships/hyperlink" Target="https://es.wikipedia.org/wiki/Georgia" TargetMode="External"/><Relationship Id="rId41" Type="http://schemas.openxmlformats.org/officeDocument/2006/relationships/hyperlink" Target="https://es.wikipedia.org/wiki/Rumania" TargetMode="External"/><Relationship Id="rId1" Type="http://schemas.openxmlformats.org/officeDocument/2006/relationships/hyperlink" Target="https://es.wikipedia.org/wiki/Albania" TargetMode="External"/><Relationship Id="rId6" Type="http://schemas.openxmlformats.org/officeDocument/2006/relationships/hyperlink" Target="https://es.wikipedia.org/wiki/Azerbaiy%C3%A1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0C-F5E8-4922-8AFD-A01F71993A28}">
  <sheetPr codeName="Hoja1">
    <tabColor rgb="FF0070C0"/>
  </sheetPr>
  <dimension ref="A1:AL60"/>
  <sheetViews>
    <sheetView showGridLines="0" tabSelected="1" zoomScaleNormal="100" workbookViewId="0">
      <pane ySplit="1" topLeftCell="A2" activePane="bottomLeft" state="frozen"/>
      <selection pane="bottomLeft" activeCell="J1" sqref="J1:K1"/>
    </sheetView>
  </sheetViews>
  <sheetFormatPr baseColWidth="10" defaultColWidth="10.81640625" defaultRowHeight="14.5" x14ac:dyDescent="0.35"/>
  <cols>
    <col min="1" max="9" width="13.7265625" style="3" customWidth="1"/>
    <col min="10" max="11" width="18.54296875" style="3" customWidth="1"/>
    <col min="12" max="12" width="4.54296875" style="3" customWidth="1"/>
    <col min="13" max="14" width="18.54296875" style="3" customWidth="1"/>
    <col min="15" max="15" width="4.54296875" style="3" customWidth="1"/>
    <col min="16" max="16" width="22.26953125" style="3" bestFit="1" customWidth="1"/>
    <col min="17" max="17" width="18.7265625" style="3" customWidth="1"/>
    <col min="18" max="18" width="16.1796875" style="3" bestFit="1" customWidth="1"/>
    <col min="19" max="19" width="41.54296875" style="3" bestFit="1" customWidth="1"/>
    <col min="20" max="20" width="21" style="3" bestFit="1" customWidth="1"/>
    <col min="21" max="21" width="20.453125" style="3" bestFit="1" customWidth="1"/>
    <col min="22" max="22" width="12.453125" style="3" bestFit="1" customWidth="1"/>
    <col min="23" max="24" width="6.54296875" style="3" customWidth="1"/>
    <col min="25" max="25" width="11.54296875" style="3" bestFit="1" customWidth="1"/>
    <col min="26" max="26" width="11.453125" style="3" bestFit="1" customWidth="1"/>
    <col min="27" max="27" width="12.7265625" style="3" customWidth="1"/>
    <col min="28" max="28" width="11.7265625" style="3" bestFit="1" customWidth="1"/>
    <col min="29" max="29" width="14.26953125" style="3" bestFit="1" customWidth="1"/>
    <col min="30" max="30" width="15.1796875" style="3" bestFit="1" customWidth="1"/>
    <col min="31" max="31" width="14.453125" style="3" bestFit="1" customWidth="1"/>
    <col min="32" max="32" width="11.54296875" style="3" bestFit="1" customWidth="1"/>
    <col min="33" max="33" width="13.26953125" style="3" bestFit="1" customWidth="1"/>
    <col min="34" max="34" width="14.81640625" style="3" bestFit="1" customWidth="1"/>
    <col min="35" max="35" width="14.54296875" style="3" bestFit="1" customWidth="1"/>
    <col min="36" max="36" width="9.08984375" style="3" bestFit="1" customWidth="1"/>
    <col min="37" max="37" width="14.6328125" style="3" bestFit="1" customWidth="1"/>
    <col min="38" max="38" width="5.90625" style="3" bestFit="1" customWidth="1"/>
    <col min="39" max="16384" width="10.81640625" style="3"/>
  </cols>
  <sheetData>
    <row r="1" spans="10:38" ht="46.5" thickBot="1" x14ac:dyDescent="0.4">
      <c r="J1" s="60" t="s">
        <v>1</v>
      </c>
      <c r="K1" s="61"/>
      <c r="O1"/>
      <c r="P1" s="23" t="s">
        <v>54</v>
      </c>
      <c r="Q1" s="24" t="s">
        <v>52</v>
      </c>
      <c r="R1" s="25" t="s">
        <v>0</v>
      </c>
      <c r="S1" s="24" t="s">
        <v>51</v>
      </c>
      <c r="T1" s="24" t="s">
        <v>2</v>
      </c>
      <c r="U1" s="24" t="s">
        <v>58</v>
      </c>
      <c r="V1" s="27" t="s">
        <v>55</v>
      </c>
      <c r="W1" s="26" t="s">
        <v>53</v>
      </c>
      <c r="X1" s="26" t="s">
        <v>60</v>
      </c>
      <c r="Y1" s="27" t="s">
        <v>66</v>
      </c>
      <c r="Z1" s="26" t="s">
        <v>56</v>
      </c>
      <c r="AA1" s="23" t="s">
        <v>1</v>
      </c>
      <c r="AB1" s="26" t="s">
        <v>57</v>
      </c>
      <c r="AC1" s="28" t="s">
        <v>278</v>
      </c>
      <c r="AD1" s="28" t="s">
        <v>258</v>
      </c>
      <c r="AE1" s="28" t="s">
        <v>256</v>
      </c>
      <c r="AF1" s="28" t="s">
        <v>255</v>
      </c>
      <c r="AG1" s="28" t="s">
        <v>63</v>
      </c>
      <c r="AH1" s="28" t="s">
        <v>61</v>
      </c>
      <c r="AI1" s="28" t="s">
        <v>62</v>
      </c>
      <c r="AJ1" s="28" t="s">
        <v>260</v>
      </c>
      <c r="AK1" s="28" t="s">
        <v>280</v>
      </c>
      <c r="AL1" s="28" t="s">
        <v>203</v>
      </c>
    </row>
    <row r="2" spans="10:38" x14ac:dyDescent="0.35">
      <c r="N2" s="22"/>
      <c r="O2" s="22"/>
      <c r="P2" s="1" t="s">
        <v>157</v>
      </c>
      <c r="Q2" s="8" t="str" cm="1">
        <f t="array" ref="Q2">INDEX($Z2:$AK2,1,DatosN)</f>
        <v/>
      </c>
      <c r="R2" s="11" t="s">
        <v>123</v>
      </c>
      <c r="S2" s="4" t="s">
        <v>3</v>
      </c>
      <c r="T2" s="4" t="s">
        <v>74</v>
      </c>
      <c r="U2" s="4" t="s">
        <v>124</v>
      </c>
      <c r="V2" s="6">
        <v>1912</v>
      </c>
      <c r="W2" s="6" t="s">
        <v>64</v>
      </c>
      <c r="X2" s="6" t="s">
        <v>71</v>
      </c>
      <c r="Y2" s="6" t="s">
        <v>60</v>
      </c>
      <c r="Z2" s="8" t="e" cm="1">
        <f t="array" ref="Z2">INDEX(Population[Land Area  (Km²)],TablaEuropa[[#This Row],[Fila]])</f>
        <v>#N/A</v>
      </c>
      <c r="AA2" s="8" t="str" cm="1">
        <f t="array" ref="AA2">IFERROR(INDEX(Population[Population],TablaEuropa[[#This Row],[Fila]]),"")</f>
        <v/>
      </c>
      <c r="AB2" s="8" t="e">
        <f>TablaEuropa[[#This Row],[Población]]/TablaEuropa[[#This Row],[Superficie 
(km²)]]</f>
        <v>#VALUE!</v>
      </c>
      <c r="AC2" s="8" t="e" cm="1">
        <f t="array" ref="AC2">INDEX(Population[Ukraine refugees],TablaEuropa[[#This Row],[Fila]])</f>
        <v>#N/A</v>
      </c>
      <c r="AD2" s="8" t="e" cm="1">
        <f t="array" ref="AD2">INDEX(Population[Natural Gas consumption
(million m³/year)],TablaEuropa[[#This Row],[Fila]])</f>
        <v>#N/A</v>
      </c>
      <c r="AE2" s="8" t="e" cm="1">
        <f t="array" ref="AE2">INDEX(Population[Electricity consumption (GW·h/yr)],TablaEuropa[[#This Row],[Fila]])</f>
        <v>#N/A</v>
      </c>
      <c r="AF2" s="8" t="e" cm="1">
        <f t="array" ref="AF2">INDEX(Population[2017 (Mt CO2)],TablaEuropa[[#This Row],[Fila]])*1000</f>
        <v>#N/A</v>
      </c>
      <c r="AG2" s="48" t="e">
        <f>INDEX(Esperanza_de_vida[Esperanza de vida],MATCH(TablaEuropa[[#This Row],[País]],Esperanza_de_vida[País],0))</f>
        <v>#N/A</v>
      </c>
      <c r="AH2" s="54" t="str" cm="1">
        <f t="array" ref="AH2">IFERROR(INDEX(Population[Physicians per 1000 people],TablaEuropa[[#This Row],[Fila]]),"")</f>
        <v/>
      </c>
      <c r="AI2" s="8" t="str" cm="1">
        <f t="array" ref="AI2">IFERROR(INDEX(Population[Active military],TablaEuropa[[#This Row],[Fila]]),"")</f>
        <v/>
      </c>
      <c r="AJ2" s="48" t="str" cm="1">
        <f t="array" ref="AJ2">IFERROR(INDEX(Population[Fert.  Rate],TablaEuropa[[#This Row],[Fila]]),"")</f>
        <v/>
      </c>
      <c r="AK2" s="8" t="str" cm="1">
        <f t="array" ref="AK2">IFERROR(INDEX(Population[GDP (PPP, US$ million)],TablaEuropa[[#This Row],[Fila]]),"")</f>
        <v/>
      </c>
      <c r="AL2" s="8" t="e">
        <f>INDEX(TablaPaíses[Fila],MATCH(TablaEuropa[[#This Row],[País]],TablaPaíses[País],0))</f>
        <v>#N/A</v>
      </c>
    </row>
    <row r="3" spans="10:38" x14ac:dyDescent="0.35">
      <c r="P3" s="1" t="s">
        <v>158</v>
      </c>
      <c r="Q3" s="8" t="str" cm="1">
        <f t="array" ref="Q3">INDEX($Z3:$AK3,1,DatosN)</f>
        <v/>
      </c>
      <c r="R3" s="12" t="e" vm="1">
        <v>#VALUE!</v>
      </c>
      <c r="S3" s="4" t="s">
        <v>4</v>
      </c>
      <c r="T3" s="4" t="s">
        <v>75</v>
      </c>
      <c r="U3" s="4" t="s">
        <v>125</v>
      </c>
      <c r="V3" s="6">
        <v>1871</v>
      </c>
      <c r="W3" s="6" t="s">
        <v>71</v>
      </c>
      <c r="X3" s="6" t="s">
        <v>71</v>
      </c>
      <c r="Y3" s="6" t="s">
        <v>60</v>
      </c>
      <c r="Z3" s="8" t="e" cm="1">
        <f t="array" ref="Z3">INDEX(Population[Land Area  (Km²)],TablaEuropa[[#This Row],[Fila]])</f>
        <v>#N/A</v>
      </c>
      <c r="AA3" s="8" t="str" cm="1">
        <f t="array" ref="AA3">IFERROR(INDEX(Population[Population],TablaEuropa[[#This Row],[Fila]]),"")</f>
        <v/>
      </c>
      <c r="AB3" s="8" t="e">
        <f>TablaEuropa[[#This Row],[Población]]/TablaEuropa[[#This Row],[Superficie 
(km²)]]</f>
        <v>#VALUE!</v>
      </c>
      <c r="AC3" s="8" t="e" cm="1">
        <f t="array" ref="AC3">INDEX(Population[Ukraine refugees],TablaEuropa[[#This Row],[Fila]])</f>
        <v>#N/A</v>
      </c>
      <c r="AD3" s="8" t="e" cm="1">
        <f t="array" ref="AD3">INDEX(Population[Natural Gas consumption
(million m³/year)],TablaEuropa[[#This Row],[Fila]])</f>
        <v>#N/A</v>
      </c>
      <c r="AE3" s="8" t="e" cm="1">
        <f t="array" ref="AE3">INDEX(Population[Electricity consumption (GW·h/yr)],TablaEuropa[[#This Row],[Fila]])</f>
        <v>#N/A</v>
      </c>
      <c r="AF3" s="8" t="e" cm="1">
        <f t="array" ref="AF3">INDEX(Population[2017 (Mt CO2)],TablaEuropa[[#This Row],[Fila]])*1000</f>
        <v>#N/A</v>
      </c>
      <c r="AG3" s="48" t="e">
        <f>INDEX(Esperanza_de_vida[Esperanza de vida],MATCH(TablaEuropa[[#This Row],[País]],Esperanza_de_vida[País],0))</f>
        <v>#N/A</v>
      </c>
      <c r="AH3" s="54" t="str" cm="1">
        <f t="array" ref="AH3">IFERROR(INDEX(Population[Physicians per 1000 people],TablaEuropa[[#This Row],[Fila]]),"")</f>
        <v/>
      </c>
      <c r="AI3" s="8" t="str" cm="1">
        <f t="array" ref="AI3">IFERROR(INDEX(Population[Active military],TablaEuropa[[#This Row],[Fila]]),"")</f>
        <v/>
      </c>
      <c r="AJ3" s="48" t="str" cm="1">
        <f t="array" ref="AJ3">IFERROR(INDEX(Population[Fert.  Rate],TablaEuropa[[#This Row],[Fila]]),"")</f>
        <v/>
      </c>
      <c r="AK3" s="8" t="str" cm="1">
        <f t="array" ref="AK3">IFERROR(INDEX(Population[GDP (PPP, US$ million)],TablaEuropa[[#This Row],[Fila]]),"")</f>
        <v/>
      </c>
      <c r="AL3" s="8" t="e">
        <f>INDEX(TablaPaíses[Fila],MATCH(TablaEuropa[[#This Row],[País]],TablaPaíses[País],0))</f>
        <v>#N/A</v>
      </c>
    </row>
    <row r="4" spans="10:38" x14ac:dyDescent="0.35">
      <c r="N4" s="10"/>
      <c r="O4" s="10"/>
      <c r="P4" s="1" t="s">
        <v>159</v>
      </c>
      <c r="Q4" s="8" t="str" cm="1">
        <f t="array" ref="Q4">INDEX($Z4:$AK4,1,DatosN)</f>
        <v/>
      </c>
      <c r="R4" s="11" t="e" vm="2">
        <v>#VALUE!</v>
      </c>
      <c r="S4" s="4" t="s">
        <v>5</v>
      </c>
      <c r="T4" s="4" t="s">
        <v>76</v>
      </c>
      <c r="U4" s="4" t="s">
        <v>126</v>
      </c>
      <c r="V4" s="6">
        <v>1278</v>
      </c>
      <c r="W4" s="6" t="s">
        <v>64</v>
      </c>
      <c r="X4" s="6" t="s">
        <v>64</v>
      </c>
      <c r="Y4" s="6" t="s">
        <v>69</v>
      </c>
      <c r="Z4" s="8" t="e" cm="1">
        <f t="array" ref="Z4">INDEX(Population[Land Area  (Km²)],TablaEuropa[[#This Row],[Fila]])</f>
        <v>#N/A</v>
      </c>
      <c r="AA4" s="8" t="str" cm="1">
        <f t="array" ref="AA4">IFERROR(INDEX(Population[Population],TablaEuropa[[#This Row],[Fila]]),"")</f>
        <v/>
      </c>
      <c r="AB4" s="8" t="e">
        <f>TablaEuropa[[#This Row],[Población]]/TablaEuropa[[#This Row],[Superficie 
(km²)]]</f>
        <v>#VALUE!</v>
      </c>
      <c r="AC4" s="8" t="e" cm="1">
        <f t="array" ref="AC4">INDEX(Population[Ukraine refugees],TablaEuropa[[#This Row],[Fila]])</f>
        <v>#N/A</v>
      </c>
      <c r="AD4" s="47">
        <v>10</v>
      </c>
      <c r="AE4" s="8" t="e" cm="1">
        <f t="array" ref="AE4">INDEX(Population[Electricity consumption (GW·h/yr)],TablaEuropa[[#This Row],[Fila]])</f>
        <v>#N/A</v>
      </c>
      <c r="AF4" s="37" vm="3">
        <v>469.37599999999998</v>
      </c>
      <c r="AG4" s="49">
        <v>91.2</v>
      </c>
      <c r="AH4" s="54" t="str" cm="1">
        <f t="array" ref="AH4">IFERROR(INDEX(Population[Physicians per 1000 people],TablaEuropa[[#This Row],[Fila]]),"")</f>
        <v/>
      </c>
      <c r="AI4" s="47">
        <v>0</v>
      </c>
      <c r="AJ4" s="49">
        <v>1.32</v>
      </c>
      <c r="AK4" s="37">
        <v>3012.9141311697099</v>
      </c>
      <c r="AL4" s="8" t="e">
        <f>INDEX(TablaPaíses[Fila],MATCH(TablaEuropa[[#This Row],[País]],TablaPaíses[País],0))</f>
        <v>#N/A</v>
      </c>
    </row>
    <row r="5" spans="10:38" x14ac:dyDescent="0.35">
      <c r="N5" s="10"/>
      <c r="O5" s="10"/>
      <c r="P5" s="1" t="s">
        <v>160</v>
      </c>
      <c r="Q5" s="8" t="str" cm="1">
        <f t="array" ref="Q5">INDEX($Z5:$AK5,1,DatosN)</f>
        <v/>
      </c>
      <c r="R5" s="11" t="s">
        <v>123</v>
      </c>
      <c r="S5" s="4" t="s">
        <v>6</v>
      </c>
      <c r="T5" s="4" t="s">
        <v>77</v>
      </c>
      <c r="U5" s="4" t="s">
        <v>127</v>
      </c>
      <c r="V5" s="6">
        <v>1991</v>
      </c>
      <c r="W5" s="6" t="s">
        <v>64</v>
      </c>
      <c r="X5" s="6" t="s">
        <v>64</v>
      </c>
      <c r="Y5" s="6" t="s">
        <v>70</v>
      </c>
      <c r="Z5" s="8" t="e" cm="1">
        <f t="array" ref="Z5">INDEX(Population[Land Area  (Km²)],TablaEuropa[[#This Row],[Fila]])</f>
        <v>#N/A</v>
      </c>
      <c r="AA5" s="8" t="str" cm="1">
        <f t="array" ref="AA5">IFERROR(INDEX(Population[Population],TablaEuropa[[#This Row],[Fila]]),"")</f>
        <v/>
      </c>
      <c r="AB5" s="8" t="e">
        <f>TablaEuropa[[#This Row],[Población]]/TablaEuropa[[#This Row],[Superficie 
(km²)]]</f>
        <v>#VALUE!</v>
      </c>
      <c r="AC5" s="8" t="e" cm="1">
        <f t="array" ref="AC5">INDEX(Population[Ukraine refugees],TablaEuropa[[#This Row],[Fila]])</f>
        <v>#N/A</v>
      </c>
      <c r="AD5" s="8" t="e" cm="1">
        <f t="array" ref="AD5">INDEX(Population[Natural Gas consumption
(million m³/year)],TablaEuropa[[#This Row],[Fila]])</f>
        <v>#N/A</v>
      </c>
      <c r="AE5" s="8" t="e" cm="1">
        <f t="array" ref="AE5">INDEX(Population[Electricity consumption (GW·h/yr)],TablaEuropa[[#This Row],[Fila]])</f>
        <v>#N/A</v>
      </c>
      <c r="AF5" s="8" t="e" cm="1">
        <f t="array" ref="AF5">INDEX(Population[2017 (Mt CO2)],TablaEuropa[[#This Row],[Fila]])*1000</f>
        <v>#N/A</v>
      </c>
      <c r="AG5" s="48" t="e">
        <f>INDEX(Esperanza_de_vida[Esperanza de vida],MATCH(TablaEuropa[[#This Row],[País]],Esperanza_de_vida[País],0))</f>
        <v>#N/A</v>
      </c>
      <c r="AH5" s="54" t="str" cm="1">
        <f t="array" ref="AH5">IFERROR(INDEX(Population[Physicians per 1000 people],TablaEuropa[[#This Row],[Fila]]),"")</f>
        <v/>
      </c>
      <c r="AI5" s="8" t="str" cm="1">
        <f t="array" ref="AI5">IFERROR(INDEX(Population[Active military],TablaEuropa[[#This Row],[Fila]]),"")</f>
        <v/>
      </c>
      <c r="AJ5" s="48" t="str" cm="1">
        <f t="array" ref="AJ5">IFERROR(INDEX(Population[Fert.  Rate],TablaEuropa[[#This Row],[Fila]]),"")</f>
        <v/>
      </c>
      <c r="AK5" s="8" t="str" cm="1">
        <f t="array" ref="AK5">IFERROR(INDEX(Population[GDP (PPP, US$ million)],TablaEuropa[[#This Row],[Fila]]),"")</f>
        <v/>
      </c>
      <c r="AL5" s="8" t="e">
        <f>INDEX(TablaPaíses[Fila],MATCH(TablaEuropa[[#This Row],[País]],TablaPaíses[País],0))</f>
        <v>#N/A</v>
      </c>
    </row>
    <row r="6" spans="10:38" x14ac:dyDescent="0.35">
      <c r="P6" s="1" t="s">
        <v>161</v>
      </c>
      <c r="Q6" s="8" t="str" cm="1">
        <f t="array" ref="Q6">INDEX($Z6:$AK6,1,DatosN)</f>
        <v/>
      </c>
      <c r="R6" s="12" t="s">
        <v>123</v>
      </c>
      <c r="S6" s="4" t="s">
        <v>7</v>
      </c>
      <c r="T6" s="4" t="s">
        <v>78</v>
      </c>
      <c r="U6" s="4" t="s">
        <v>125</v>
      </c>
      <c r="V6" s="6">
        <v>1918</v>
      </c>
      <c r="W6" s="6" t="s">
        <v>71</v>
      </c>
      <c r="X6" s="6" t="s">
        <v>64</v>
      </c>
      <c r="Y6" s="6" t="s">
        <v>53</v>
      </c>
      <c r="Z6" s="8" t="e" cm="1">
        <f t="array" ref="Z6">INDEX(Population[Land Area  (Km²)],TablaEuropa[[#This Row],[Fila]])</f>
        <v>#N/A</v>
      </c>
      <c r="AA6" s="8" t="str" cm="1">
        <f t="array" ref="AA6">IFERROR(INDEX(Population[Population],TablaEuropa[[#This Row],[Fila]]),"")</f>
        <v/>
      </c>
      <c r="AB6" s="8" t="e">
        <f>TablaEuropa[[#This Row],[Población]]/TablaEuropa[[#This Row],[Superficie 
(km²)]]</f>
        <v>#VALUE!</v>
      </c>
      <c r="AC6" s="8" t="e" cm="1">
        <f t="array" ref="AC6">INDEX(Population[Ukraine refugees],TablaEuropa[[#This Row],[Fila]])</f>
        <v>#N/A</v>
      </c>
      <c r="AD6" s="8" t="e" cm="1">
        <f t="array" ref="AD6">INDEX(Population[Natural Gas consumption
(million m³/year)],TablaEuropa[[#This Row],[Fila]])</f>
        <v>#N/A</v>
      </c>
      <c r="AE6" s="8" t="e" cm="1">
        <f t="array" ref="AE6">INDEX(Population[Electricity consumption (GW·h/yr)],TablaEuropa[[#This Row],[Fila]])</f>
        <v>#N/A</v>
      </c>
      <c r="AF6" s="8" t="e" cm="1">
        <f t="array" ref="AF6">INDEX(Population[2017 (Mt CO2)],TablaEuropa[[#This Row],[Fila]])*1000</f>
        <v>#N/A</v>
      </c>
      <c r="AG6" s="48" t="e">
        <f>INDEX(Esperanza_de_vida[Esperanza de vida],MATCH(TablaEuropa[[#This Row],[País]],Esperanza_de_vida[País],0))</f>
        <v>#N/A</v>
      </c>
      <c r="AH6" s="54" t="str" cm="1">
        <f t="array" ref="AH6">IFERROR(INDEX(Population[Physicians per 1000 people],TablaEuropa[[#This Row],[Fila]]),"")</f>
        <v/>
      </c>
      <c r="AI6" s="8" t="str" cm="1">
        <f t="array" ref="AI6">IFERROR(INDEX(Population[Active military],TablaEuropa[[#This Row],[Fila]]),"")</f>
        <v/>
      </c>
      <c r="AJ6" s="48" t="str" cm="1">
        <f t="array" ref="AJ6">IFERROR(INDEX(Population[Fert.  Rate],TablaEuropa[[#This Row],[Fila]]),"")</f>
        <v/>
      </c>
      <c r="AK6" s="8" t="str" cm="1">
        <f t="array" ref="AK6">IFERROR(INDEX(Population[GDP (PPP, US$ million)],TablaEuropa[[#This Row],[Fila]]),"")</f>
        <v/>
      </c>
      <c r="AL6" s="8" t="e">
        <f>INDEX(TablaPaíses[Fila],MATCH(TablaEuropa[[#This Row],[País]],TablaPaíses[País],0))</f>
        <v>#N/A</v>
      </c>
    </row>
    <row r="7" spans="10:38" x14ac:dyDescent="0.35">
      <c r="P7" s="1" t="s">
        <v>162</v>
      </c>
      <c r="Q7" s="8" t="str" cm="1">
        <f t="array" ref="Q7">INDEX($Z7:$AK7,1,DatosN)</f>
        <v/>
      </c>
      <c r="R7" s="11" t="s">
        <v>123</v>
      </c>
      <c r="S7" s="4" t="s">
        <v>8</v>
      </c>
      <c r="T7" s="4" t="s">
        <v>79</v>
      </c>
      <c r="U7" s="4" t="s">
        <v>128</v>
      </c>
      <c r="V7" s="6">
        <v>1991</v>
      </c>
      <c r="W7" s="6" t="s">
        <v>64</v>
      </c>
      <c r="X7" s="6" t="s">
        <v>64</v>
      </c>
      <c r="Y7" s="6" t="s">
        <v>70</v>
      </c>
      <c r="Z7" s="8" t="e" cm="1">
        <f t="array" ref="Z7">INDEX(Population[Land Area  (Km²)],TablaEuropa[[#This Row],[Fila]])</f>
        <v>#N/A</v>
      </c>
      <c r="AA7" s="8" t="str" cm="1">
        <f t="array" ref="AA7">IFERROR(INDEX(Population[Population],TablaEuropa[[#This Row],[Fila]]),"")</f>
        <v/>
      </c>
      <c r="AB7" s="8" t="e">
        <f>TablaEuropa[[#This Row],[Población]]/TablaEuropa[[#This Row],[Superficie 
(km²)]]</f>
        <v>#VALUE!</v>
      </c>
      <c r="AC7" s="8" t="e" cm="1">
        <f t="array" ref="AC7">INDEX(Population[Ukraine refugees],TablaEuropa[[#This Row],[Fila]])</f>
        <v>#N/A</v>
      </c>
      <c r="AD7" s="8" t="e" cm="1">
        <f t="array" ref="AD7">INDEX(Population[Natural Gas consumption
(million m³/year)],TablaEuropa[[#This Row],[Fila]])</f>
        <v>#N/A</v>
      </c>
      <c r="AE7" s="8" t="e" cm="1">
        <f t="array" ref="AE7">INDEX(Population[Electricity consumption (GW·h/yr)],TablaEuropa[[#This Row],[Fila]])</f>
        <v>#N/A</v>
      </c>
      <c r="AF7" s="8" t="e" cm="1">
        <f t="array" ref="AF7">INDEX(Population[2017 (Mt CO2)],TablaEuropa[[#This Row],[Fila]])*1000</f>
        <v>#N/A</v>
      </c>
      <c r="AG7" s="48" t="e">
        <f>INDEX(Esperanza_de_vida[Esperanza de vida],MATCH(TablaEuropa[[#This Row],[País]],Esperanza_de_vida[País],0))</f>
        <v>#N/A</v>
      </c>
      <c r="AH7" s="54" t="str" cm="1">
        <f t="array" ref="AH7">IFERROR(INDEX(Population[Physicians per 1000 people],TablaEuropa[[#This Row],[Fila]]),"")</f>
        <v/>
      </c>
      <c r="AI7" s="8" t="str" cm="1">
        <f t="array" ref="AI7">IFERROR(INDEX(Population[Active military],TablaEuropa[[#This Row],[Fila]]),"")</f>
        <v/>
      </c>
      <c r="AJ7" s="48" t="str" cm="1">
        <f t="array" ref="AJ7">IFERROR(INDEX(Population[Fert.  Rate],TablaEuropa[[#This Row],[Fila]]),"")</f>
        <v/>
      </c>
      <c r="AK7" s="8" t="str" cm="1">
        <f t="array" ref="AK7">IFERROR(INDEX(Population[GDP (PPP, US$ million)],TablaEuropa[[#This Row],[Fila]]),"")</f>
        <v/>
      </c>
      <c r="AL7" s="8" t="e">
        <f>INDEX(TablaPaíses[Fila],MATCH(TablaEuropa[[#This Row],[País]],TablaPaíses[País],0))</f>
        <v>#N/A</v>
      </c>
    </row>
    <row r="8" spans="10:38" x14ac:dyDescent="0.35">
      <c r="P8" s="1" t="s">
        <v>163</v>
      </c>
      <c r="Q8" s="8" t="str" cm="1">
        <f t="array" ref="Q8">INDEX($Z8:$AK8,1,DatosN)</f>
        <v/>
      </c>
      <c r="R8" s="12" t="s">
        <v>123</v>
      </c>
      <c r="S8" s="4" t="s">
        <v>9</v>
      </c>
      <c r="T8" s="4" t="s">
        <v>80</v>
      </c>
      <c r="U8" s="4" t="s">
        <v>125</v>
      </c>
      <c r="V8" s="6">
        <v>1830</v>
      </c>
      <c r="W8" s="6" t="s">
        <v>71</v>
      </c>
      <c r="X8" s="6" t="s">
        <v>71</v>
      </c>
      <c r="Y8" s="6" t="s">
        <v>60</v>
      </c>
      <c r="Z8" s="8" t="e" cm="1">
        <f t="array" ref="Z8">INDEX(Population[Land Area  (Km²)],TablaEuropa[[#This Row],[Fila]])</f>
        <v>#N/A</v>
      </c>
      <c r="AA8" s="8" t="str" cm="1">
        <f t="array" ref="AA8">IFERROR(INDEX(Population[Population],TablaEuropa[[#This Row],[Fila]]),"")</f>
        <v/>
      </c>
      <c r="AB8" s="8" t="e">
        <f>TablaEuropa[[#This Row],[Población]]/TablaEuropa[[#This Row],[Superficie 
(km²)]]</f>
        <v>#VALUE!</v>
      </c>
      <c r="AC8" s="8" t="e" cm="1">
        <f t="array" ref="AC8">INDEX(Population[Ukraine refugees],TablaEuropa[[#This Row],[Fila]])</f>
        <v>#N/A</v>
      </c>
      <c r="AD8" s="8" t="e" cm="1">
        <f t="array" ref="AD8">INDEX(Population[Natural Gas consumption
(million m³/year)],TablaEuropa[[#This Row],[Fila]])</f>
        <v>#N/A</v>
      </c>
      <c r="AE8" s="8" t="e" cm="1">
        <f t="array" ref="AE8">INDEX(Population[Electricity consumption (GW·h/yr)],TablaEuropa[[#This Row],[Fila]])</f>
        <v>#N/A</v>
      </c>
      <c r="AF8" s="8" t="e" cm="1">
        <f t="array" ref="AF8">INDEX(Population[2017 (Mt CO2)],TablaEuropa[[#This Row],[Fila]])*1000</f>
        <v>#N/A</v>
      </c>
      <c r="AG8" s="48" t="e">
        <f>INDEX(Esperanza_de_vida[Esperanza de vida],MATCH(TablaEuropa[[#This Row],[País]],Esperanza_de_vida[País],0))</f>
        <v>#N/A</v>
      </c>
      <c r="AH8" s="54" t="str" cm="1">
        <f t="array" ref="AH8">IFERROR(INDEX(Population[Physicians per 1000 people],TablaEuropa[[#This Row],[Fila]]),"")</f>
        <v/>
      </c>
      <c r="AI8" s="8" t="str" cm="1">
        <f t="array" ref="AI8">IFERROR(INDEX(Population[Active military],TablaEuropa[[#This Row],[Fila]]),"")</f>
        <v/>
      </c>
      <c r="AJ8" s="48" t="str" cm="1">
        <f t="array" ref="AJ8">IFERROR(INDEX(Population[Fert.  Rate],TablaEuropa[[#This Row],[Fila]]),"")</f>
        <v/>
      </c>
      <c r="AK8" s="8" t="str" cm="1">
        <f t="array" ref="AK8">IFERROR(INDEX(Population[GDP (PPP, US$ million)],TablaEuropa[[#This Row],[Fila]]),"")</f>
        <v/>
      </c>
      <c r="AL8" s="8" t="e">
        <f>INDEX(TablaPaíses[Fila],MATCH(TablaEuropa[[#This Row],[País]],TablaPaíses[País],0))</f>
        <v>#N/A</v>
      </c>
    </row>
    <row r="9" spans="10:38" x14ac:dyDescent="0.35">
      <c r="P9" s="1" t="s">
        <v>164</v>
      </c>
      <c r="Q9" s="8" t="str" cm="1">
        <f t="array" ref="Q9">INDEX($Z9:$AK9,1,DatosN)</f>
        <v/>
      </c>
      <c r="R9" s="11" t="s">
        <v>123</v>
      </c>
      <c r="S9" s="4" t="s">
        <v>10</v>
      </c>
      <c r="T9" s="4" t="s">
        <v>81</v>
      </c>
      <c r="U9" s="4" t="s">
        <v>129</v>
      </c>
      <c r="V9" s="6">
        <v>1991</v>
      </c>
      <c r="W9" s="6" t="s">
        <v>64</v>
      </c>
      <c r="X9" s="6" t="s">
        <v>64</v>
      </c>
      <c r="Y9" s="6" t="s">
        <v>72</v>
      </c>
      <c r="Z9" s="8" t="e" cm="1">
        <f t="array" ref="Z9">INDEX(Population[Land Area  (Km²)],TablaEuropa[[#This Row],[Fila]])</f>
        <v>#N/A</v>
      </c>
      <c r="AA9" s="8" t="str" cm="1">
        <f t="array" ref="AA9">IFERROR(INDEX(Population[Population],TablaEuropa[[#This Row],[Fila]]),"")</f>
        <v/>
      </c>
      <c r="AB9" s="8" t="e">
        <f>TablaEuropa[[#This Row],[Población]]/TablaEuropa[[#This Row],[Superficie 
(km²)]]</f>
        <v>#VALUE!</v>
      </c>
      <c r="AC9" s="47" t="e">
        <f>IF($AC$50=0,NA(),9075)</f>
        <v>#N/A</v>
      </c>
      <c r="AD9" s="8" t="e" cm="1">
        <f t="array" ref="AD9">INDEX(Population[Natural Gas consumption
(million m³/year)],TablaEuropa[[#This Row],[Fila]])</f>
        <v>#N/A</v>
      </c>
      <c r="AE9" s="8" t="e" cm="1">
        <f t="array" ref="AE9">INDEX(Population[Electricity consumption (GW·h/yr)],TablaEuropa[[#This Row],[Fila]])</f>
        <v>#N/A</v>
      </c>
      <c r="AF9" s="8" t="e" cm="1">
        <f t="array" ref="AF9">INDEX(Population[2017 (Mt CO2)],TablaEuropa[[#This Row],[Fila]])*1000</f>
        <v>#N/A</v>
      </c>
      <c r="AG9" s="48" t="e">
        <f>INDEX(Esperanza_de_vida[Esperanza de vida],MATCH(TablaEuropa[[#This Row],[País]],Esperanza_de_vida[País],0))</f>
        <v>#N/A</v>
      </c>
      <c r="AH9" s="54" t="str" cm="1">
        <f t="array" ref="AH9">IFERROR(INDEX(Population[Physicians per 1000 people],TablaEuropa[[#This Row],[Fila]]),"")</f>
        <v/>
      </c>
      <c r="AI9" s="8" t="str" cm="1">
        <f t="array" ref="AI9">IFERROR(INDEX(Population[Active military],TablaEuropa[[#This Row],[Fila]]),"")</f>
        <v/>
      </c>
      <c r="AJ9" s="48" t="str" cm="1">
        <f t="array" ref="AJ9">IFERROR(INDEX(Population[Fert.  Rate],TablaEuropa[[#This Row],[Fila]]),"")</f>
        <v/>
      </c>
      <c r="AK9" s="8" t="str" cm="1">
        <f t="array" ref="AK9">IFERROR(INDEX(Population[GDP (PPP, US$ million)],TablaEuropa[[#This Row],[Fila]]),"")</f>
        <v/>
      </c>
      <c r="AL9" s="8" t="e">
        <f>INDEX(TablaPaíses[Fila],MATCH(TablaEuropa[[#This Row],[País]],TablaPaíses[País],0))</f>
        <v>#N/A</v>
      </c>
    </row>
    <row r="10" spans="10:38" x14ac:dyDescent="0.35">
      <c r="P10" s="1" t="s">
        <v>11</v>
      </c>
      <c r="Q10" s="8" t="str" cm="1">
        <f t="array" ref="Q10">INDEX($Z10:$AK10,1,DatosN)</f>
        <v/>
      </c>
      <c r="R10" s="11" t="e" vm="4">
        <v>#VALUE!</v>
      </c>
      <c r="S10" s="4" t="s">
        <v>11</v>
      </c>
      <c r="T10" s="4" t="s">
        <v>82</v>
      </c>
      <c r="U10" s="4" t="s">
        <v>130</v>
      </c>
      <c r="V10" s="6">
        <v>1992</v>
      </c>
      <c r="W10" s="6" t="s">
        <v>64</v>
      </c>
      <c r="X10" s="6" t="s">
        <v>64</v>
      </c>
      <c r="Y10" s="6" t="s">
        <v>73</v>
      </c>
      <c r="Z10" s="8" t="e" cm="1">
        <f t="array" ref="Z10">INDEX(Population[Land Area  (Km²)],TablaEuropa[[#This Row],[Fila]])</f>
        <v>#N/A</v>
      </c>
      <c r="AA10" s="8" t="str" cm="1">
        <f t="array" ref="AA10">IFERROR(INDEX(Population[Population],TablaEuropa[[#This Row],[Fila]]),"")</f>
        <v/>
      </c>
      <c r="AB10" s="8" t="e">
        <f>TablaEuropa[[#This Row],[Población]]/TablaEuropa[[#This Row],[Superficie 
(km²)]]</f>
        <v>#VALUE!</v>
      </c>
      <c r="AC10" s="8" t="e" cm="1">
        <f t="array" ref="AC10">INDEX(Population[Ukraine refugees],TablaEuropa[[#This Row],[Fila]])</f>
        <v>#N/A</v>
      </c>
      <c r="AD10" s="8" t="e" cm="1">
        <f t="array" ref="AD10">INDEX(Population[Natural Gas consumption
(million m³/year)],TablaEuropa[[#This Row],[Fila]])</f>
        <v>#N/A</v>
      </c>
      <c r="AE10" s="8" t="e" cm="1">
        <f t="array" ref="AE10">INDEX(Population[Electricity consumption (GW·h/yr)],TablaEuropa[[#This Row],[Fila]])</f>
        <v>#N/A</v>
      </c>
      <c r="AF10" s="8" t="e" cm="1">
        <f t="array" ref="AF10">INDEX(Population[2017 (Mt CO2)],TablaEuropa[[#This Row],[Fila]])*1000</f>
        <v>#N/A</v>
      </c>
      <c r="AG10" s="48" t="e">
        <f>INDEX(Esperanza_de_vida[Esperanza de vida],MATCH(TablaEuropa[[#This Row],[País]],Esperanza_de_vida[País],0))</f>
        <v>#N/A</v>
      </c>
      <c r="AH10" s="54" t="str" cm="1">
        <f t="array" ref="AH10">IFERROR(INDEX(Population[Physicians per 1000 people],TablaEuropa[[#This Row],[Fila]]),"")</f>
        <v/>
      </c>
      <c r="AI10" s="8" t="str" cm="1">
        <f t="array" ref="AI10">IFERROR(INDEX(Population[Active military],TablaEuropa[[#This Row],[Fila]]),"")</f>
        <v/>
      </c>
      <c r="AJ10" s="48" t="str" cm="1">
        <f t="array" ref="AJ10">IFERROR(INDEX(Population[Fert.  Rate],TablaEuropa[[#This Row],[Fila]]),"")</f>
        <v/>
      </c>
      <c r="AK10" s="8" t="str" cm="1">
        <f t="array" ref="AK10">IFERROR(INDEX(Population[GDP (PPP, US$ million)],TablaEuropa[[#This Row],[Fila]]),"")</f>
        <v/>
      </c>
      <c r="AL10" s="8" t="e">
        <f>INDEX(TablaPaíses[Fila],MATCH(TablaEuropa[[#This Row],[País]],TablaPaíses[País],0))</f>
        <v>#N/A</v>
      </c>
    </row>
    <row r="11" spans="10:38" x14ac:dyDescent="0.35">
      <c r="P11" s="1" t="s">
        <v>165</v>
      </c>
      <c r="Q11" s="8" t="str" cm="1">
        <f t="array" ref="Q11">INDEX($Z11:$AK11,1,DatosN)</f>
        <v/>
      </c>
      <c r="R11" s="12" t="e" vm="5">
        <v>#VALUE!</v>
      </c>
      <c r="S11" s="4" t="s">
        <v>12</v>
      </c>
      <c r="T11" s="4" t="s">
        <v>83</v>
      </c>
      <c r="U11" s="4" t="s">
        <v>131</v>
      </c>
      <c r="V11" s="6">
        <v>1908</v>
      </c>
      <c r="W11" s="6" t="s">
        <v>71</v>
      </c>
      <c r="X11" s="6" t="s">
        <v>71</v>
      </c>
      <c r="Y11" s="6" t="s">
        <v>72</v>
      </c>
      <c r="Z11" s="8" t="e" cm="1">
        <f t="array" ref="Z11">INDEX(Population[Land Area  (Km²)],TablaEuropa[[#This Row],[Fila]])</f>
        <v>#N/A</v>
      </c>
      <c r="AA11" s="8" t="str" cm="1">
        <f t="array" ref="AA11">IFERROR(INDEX(Population[Population],TablaEuropa[[#This Row],[Fila]]),"")</f>
        <v/>
      </c>
      <c r="AB11" s="8" t="e">
        <f>TablaEuropa[[#This Row],[Población]]/TablaEuropa[[#This Row],[Superficie 
(km²)]]</f>
        <v>#VALUE!</v>
      </c>
      <c r="AC11" s="8" t="e" cm="1">
        <f t="array" ref="AC11">INDEX(Population[Ukraine refugees],TablaEuropa[[#This Row],[Fila]])</f>
        <v>#N/A</v>
      </c>
      <c r="AD11" s="8" t="e" cm="1">
        <f t="array" ref="AD11">INDEX(Population[Natural Gas consumption
(million m³/year)],TablaEuropa[[#This Row],[Fila]])</f>
        <v>#N/A</v>
      </c>
      <c r="AE11" s="8" t="e" cm="1">
        <f t="array" ref="AE11">INDEX(Population[Electricity consumption (GW·h/yr)],TablaEuropa[[#This Row],[Fila]])</f>
        <v>#N/A</v>
      </c>
      <c r="AF11" s="8" t="e" cm="1">
        <f t="array" ref="AF11">INDEX(Population[2017 (Mt CO2)],TablaEuropa[[#This Row],[Fila]])*1000</f>
        <v>#N/A</v>
      </c>
      <c r="AG11" s="48" t="e">
        <f>INDEX(Esperanza_de_vida[Esperanza de vida],MATCH(TablaEuropa[[#This Row],[País]],Esperanza_de_vida[País],0))</f>
        <v>#N/A</v>
      </c>
      <c r="AH11" s="54" t="str" cm="1">
        <f t="array" ref="AH11">IFERROR(INDEX(Population[Physicians per 1000 people],TablaEuropa[[#This Row],[Fila]]),"")</f>
        <v/>
      </c>
      <c r="AI11" s="8" t="str" cm="1">
        <f t="array" ref="AI11">IFERROR(INDEX(Population[Active military],TablaEuropa[[#This Row],[Fila]]),"")</f>
        <v/>
      </c>
      <c r="AJ11" s="48" t="str" cm="1">
        <f t="array" ref="AJ11">IFERROR(INDEX(Population[Fert.  Rate],TablaEuropa[[#This Row],[Fila]]),"")</f>
        <v/>
      </c>
      <c r="AK11" s="8" t="str" cm="1">
        <f t="array" ref="AK11">IFERROR(INDEX(Population[GDP (PPP, US$ million)],TablaEuropa[[#This Row],[Fila]]),"")</f>
        <v/>
      </c>
      <c r="AL11" s="8" t="e">
        <f>INDEX(TablaPaíses[Fila],MATCH(TablaEuropa[[#This Row],[País]],TablaPaíses[País],0))</f>
        <v>#N/A</v>
      </c>
    </row>
    <row r="12" spans="10:38" x14ac:dyDescent="0.35">
      <c r="P12" s="1" t="s">
        <v>166</v>
      </c>
      <c r="Q12" s="8" t="str" cm="1">
        <f t="array" ref="Q12">INDEX($Z12:$AK12,1,DatosN)</f>
        <v/>
      </c>
      <c r="R12" s="12" t="s">
        <v>123</v>
      </c>
      <c r="S12" s="4" t="s">
        <v>13</v>
      </c>
      <c r="T12" s="4" t="s">
        <v>84</v>
      </c>
      <c r="U12" s="4" t="s">
        <v>132</v>
      </c>
      <c r="V12" s="6">
        <v>1960</v>
      </c>
      <c r="W12" s="6" t="s">
        <v>71</v>
      </c>
      <c r="X12" s="6" t="s">
        <v>64</v>
      </c>
      <c r="Y12" s="6" t="s">
        <v>53</v>
      </c>
      <c r="Z12" s="8" t="e" cm="1">
        <f t="array" ref="Z12">INDEX(Population[Land Area  (Km²)],TablaEuropa[[#This Row],[Fila]])</f>
        <v>#N/A</v>
      </c>
      <c r="AA12" s="8" t="str" cm="1">
        <f t="array" ref="AA12">IFERROR(INDEX(Population[Population],TablaEuropa[[#This Row],[Fila]]),"")</f>
        <v/>
      </c>
      <c r="AB12" s="8" t="e">
        <f>TablaEuropa[[#This Row],[Población]]/TablaEuropa[[#This Row],[Superficie 
(km²)]]</f>
        <v>#VALUE!</v>
      </c>
      <c r="AC12" s="8" t="e" cm="1">
        <f t="array" ref="AC12">INDEX(Population[Ukraine refugees],TablaEuropa[[#This Row],[Fila]])</f>
        <v>#N/A</v>
      </c>
      <c r="AD12" s="47" vm="6">
        <v>92.906215026032797</v>
      </c>
      <c r="AE12" s="8" t="e" cm="1">
        <f t="array" ref="AE12">INDEX(Population[Electricity consumption (GW·h/yr)],TablaEuropa[[#This Row],[Fila]])</f>
        <v>#N/A</v>
      </c>
      <c r="AF12" s="8" t="e" cm="1">
        <f t="array" ref="AF12">INDEX(Population[2017 (Mt CO2)],TablaEuropa[[#This Row],[Fila]])*1000</f>
        <v>#N/A</v>
      </c>
      <c r="AG12" s="48" t="e">
        <f>INDEX(Esperanza_de_vida[Esperanza de vida],MATCH(TablaEuropa[[#This Row],[País]],Esperanza_de_vida[País],0))</f>
        <v>#N/A</v>
      </c>
      <c r="AH12" s="54" t="str" cm="1">
        <f t="array" ref="AH12">IFERROR(INDEX(Population[Physicians per 1000 people],TablaEuropa[[#This Row],[Fila]]),"")</f>
        <v/>
      </c>
      <c r="AI12" s="8" t="str" cm="1">
        <f t="array" ref="AI12">IFERROR(INDEX(Population[Active military],TablaEuropa[[#This Row],[Fila]]),"")</f>
        <v/>
      </c>
      <c r="AJ12" s="48" t="str" cm="1">
        <f t="array" ref="AJ12">IFERROR(INDEX(Population[Fert.  Rate],TablaEuropa[[#This Row],[Fila]]),"")</f>
        <v/>
      </c>
      <c r="AK12" s="8" t="str" cm="1">
        <f t="array" ref="AK12">IFERROR(INDEX(Population[GDP (PPP, US$ million)],TablaEuropa[[#This Row],[Fila]]),"")</f>
        <v/>
      </c>
      <c r="AL12" s="8" t="e">
        <f>INDEX(TablaPaíses[Fila],MATCH(TablaEuropa[[#This Row],[País]],TablaPaíses[País],0))</f>
        <v>#N/A</v>
      </c>
    </row>
    <row r="13" spans="10:38" x14ac:dyDescent="0.35">
      <c r="P13" s="1" t="s">
        <v>85</v>
      </c>
      <c r="Q13" s="8" cm="1">
        <f t="array" ref="Q13">INDEX($Z13:$AK13,1,DatosN)</f>
        <v>1000</v>
      </c>
      <c r="R13" s="11" t="e" vm="7">
        <v>#VALUE!</v>
      </c>
      <c r="S13" s="4" t="s">
        <v>50</v>
      </c>
      <c r="T13" s="4" t="s">
        <v>85</v>
      </c>
      <c r="U13" s="4" t="s">
        <v>133</v>
      </c>
      <c r="V13" s="6">
        <v>1929</v>
      </c>
      <c r="W13" s="6" t="s">
        <v>64</v>
      </c>
      <c r="X13" s="6" t="s">
        <v>64</v>
      </c>
      <c r="Y13" s="6" t="s">
        <v>69</v>
      </c>
      <c r="Z13" s="37" vm="8">
        <v>0.44</v>
      </c>
      <c r="AA13" s="37">
        <v>1000</v>
      </c>
      <c r="AB13" s="8">
        <f>TablaEuropa[[#This Row],[Población]]/TablaEuropa[[#This Row],[Superficie 
(km²)]]</f>
        <v>2272.7272727272725</v>
      </c>
      <c r="AC13" s="8" t="e" cm="1">
        <f t="array" ref="AC13">INDEX(Population[Ukraine refugees],TablaEuropa[[#This Row],[Fila]])</f>
        <v>#N/A</v>
      </c>
      <c r="AD13" s="47">
        <v>10</v>
      </c>
      <c r="AE13" s="37">
        <v>1000</v>
      </c>
      <c r="AF13" s="37">
        <v>50</v>
      </c>
      <c r="AG13" s="50">
        <v>69</v>
      </c>
      <c r="AH13" s="57">
        <v>10</v>
      </c>
      <c r="AI13" s="47">
        <v>100</v>
      </c>
      <c r="AJ13" s="50">
        <v>0</v>
      </c>
      <c r="AK13" s="47" t="str" cm="1">
        <f t="array" ref="AK13">IFERROR(INDEX(Population[GDP (PPP, US$ million)],TablaEuropa[[#This Row],[Fila]]),"")</f>
        <v/>
      </c>
      <c r="AL13" s="8" t="e">
        <f>INDEX(TablaPaíses[Fila],MATCH(TablaEuropa[[#This Row],[País]],TablaPaíses[País],0))</f>
        <v>#N/A</v>
      </c>
    </row>
    <row r="14" spans="10:38" x14ac:dyDescent="0.35">
      <c r="O14" s="10"/>
      <c r="P14" s="1" t="s">
        <v>167</v>
      </c>
      <c r="Q14" s="8" t="str" cm="1">
        <f t="array" ref="Q14">INDEX($Z14:$AK14,1,DatosN)</f>
        <v/>
      </c>
      <c r="R14" s="12" t="e" vm="9">
        <v>#VALUE!</v>
      </c>
      <c r="S14" s="4" t="s">
        <v>14</v>
      </c>
      <c r="T14" s="4" t="s">
        <v>86</v>
      </c>
      <c r="U14" s="4" t="s">
        <v>134</v>
      </c>
      <c r="V14" s="6">
        <v>1991</v>
      </c>
      <c r="W14" s="6" t="s">
        <v>71</v>
      </c>
      <c r="X14" s="6" t="s">
        <v>71</v>
      </c>
      <c r="Y14" s="6" t="s">
        <v>60</v>
      </c>
      <c r="Z14" s="8" t="e" cm="1">
        <f t="array" ref="Z14">INDEX(Population[Land Area  (Km²)],TablaEuropa[[#This Row],[Fila]])</f>
        <v>#N/A</v>
      </c>
      <c r="AA14" s="8" t="str" cm="1">
        <f t="array" ref="AA14">IFERROR(INDEX(Population[Population],TablaEuropa[[#This Row],[Fila]]),"")</f>
        <v/>
      </c>
      <c r="AB14" s="8" t="e">
        <f>TablaEuropa[[#This Row],[Población]]/TablaEuropa[[#This Row],[Superficie 
(km²)]]</f>
        <v>#VALUE!</v>
      </c>
      <c r="AC14" s="8" t="e" cm="1">
        <f t="array" ref="AC14">INDEX(Population[Ukraine refugees],TablaEuropa[[#This Row],[Fila]])</f>
        <v>#N/A</v>
      </c>
      <c r="AD14" s="8" t="e" cm="1">
        <f t="array" ref="AD14">INDEX(Population[Natural Gas consumption
(million m³/year)],TablaEuropa[[#This Row],[Fila]])</f>
        <v>#N/A</v>
      </c>
      <c r="AE14" s="8" t="e" cm="1">
        <f t="array" ref="AE14">INDEX(Population[Electricity consumption (GW·h/yr)],TablaEuropa[[#This Row],[Fila]])</f>
        <v>#N/A</v>
      </c>
      <c r="AF14" s="8" t="e" cm="1">
        <f t="array" ref="AF14">INDEX(Population[2017 (Mt CO2)],TablaEuropa[[#This Row],[Fila]])*1000</f>
        <v>#N/A</v>
      </c>
      <c r="AG14" s="48" t="e">
        <f>INDEX(Esperanza_de_vida[Esperanza de vida],MATCH(TablaEuropa[[#This Row],[País]],Esperanza_de_vida[País],0))</f>
        <v>#N/A</v>
      </c>
      <c r="AH14" s="54" t="str" cm="1">
        <f t="array" ref="AH14">IFERROR(INDEX(Population[Physicians per 1000 people],TablaEuropa[[#This Row],[Fila]]),"")</f>
        <v/>
      </c>
      <c r="AI14" s="8" t="str" cm="1">
        <f t="array" ref="AI14">IFERROR(INDEX(Population[Active military],TablaEuropa[[#This Row],[Fila]]),"")</f>
        <v/>
      </c>
      <c r="AJ14" s="48" t="str" cm="1">
        <f t="array" ref="AJ14">IFERROR(INDEX(Population[Fert.  Rate],TablaEuropa[[#This Row],[Fila]]),"")</f>
        <v/>
      </c>
      <c r="AK14" s="8" t="str" cm="1">
        <f t="array" ref="AK14">IFERROR(INDEX(Population[GDP (PPP, US$ million)],TablaEuropa[[#This Row],[Fila]]),"")</f>
        <v/>
      </c>
      <c r="AL14" s="8" t="e">
        <f>INDEX(TablaPaíses[Fila],MATCH(TablaEuropa[[#This Row],[País]],TablaPaíses[País],0))</f>
        <v>#N/A</v>
      </c>
    </row>
    <row r="15" spans="10:38" x14ac:dyDescent="0.35">
      <c r="O15" s="10"/>
      <c r="P15" s="1" t="s">
        <v>168</v>
      </c>
      <c r="Q15" s="8" t="str" cm="1">
        <f t="array" ref="Q15">INDEX($Z15:$AK15,1,DatosN)</f>
        <v/>
      </c>
      <c r="R15" s="12" t="s">
        <v>123</v>
      </c>
      <c r="S15" s="4" t="s">
        <v>15</v>
      </c>
      <c r="T15" s="4" t="s">
        <v>87</v>
      </c>
      <c r="U15" s="4" t="s">
        <v>135</v>
      </c>
      <c r="V15" s="6">
        <v>935</v>
      </c>
      <c r="W15" s="6" t="s">
        <v>71</v>
      </c>
      <c r="X15" s="6" t="s">
        <v>71</v>
      </c>
      <c r="Y15" s="6" t="s">
        <v>60</v>
      </c>
      <c r="Z15" s="8" t="e" cm="1">
        <f t="array" ref="Z15">INDEX(Population[Land Area  (Km²)],TablaEuropa[[#This Row],[Fila]])</f>
        <v>#N/A</v>
      </c>
      <c r="AA15" s="8" t="str" cm="1">
        <f t="array" ref="AA15">IFERROR(INDEX(Population[Population],TablaEuropa[[#This Row],[Fila]]),"")</f>
        <v/>
      </c>
      <c r="AB15" s="8" t="e">
        <f>TablaEuropa[[#This Row],[Población]]/TablaEuropa[[#This Row],[Superficie 
(km²)]]</f>
        <v>#VALUE!</v>
      </c>
      <c r="AC15" s="8" t="e" cm="1">
        <f t="array" ref="AC15">INDEX(Population[Ukraine refugees],TablaEuropa[[#This Row],[Fila]])</f>
        <v>#N/A</v>
      </c>
      <c r="AD15" s="8" t="e" cm="1">
        <f t="array" ref="AD15">INDEX(Population[Natural Gas consumption
(million m³/year)],TablaEuropa[[#This Row],[Fila]])</f>
        <v>#N/A</v>
      </c>
      <c r="AE15" s="8" t="e" cm="1">
        <f t="array" ref="AE15">INDEX(Population[Electricity consumption (GW·h/yr)],TablaEuropa[[#This Row],[Fila]])</f>
        <v>#N/A</v>
      </c>
      <c r="AF15" s="8" t="e" cm="1">
        <f t="array" ref="AF15">INDEX(Population[2017 (Mt CO2)],TablaEuropa[[#This Row],[Fila]])*1000</f>
        <v>#N/A</v>
      </c>
      <c r="AG15" s="48" t="e">
        <f>INDEX(Esperanza_de_vida[Esperanza de vida],MATCH(TablaEuropa[[#This Row],[País]],Esperanza_de_vida[País],0))</f>
        <v>#N/A</v>
      </c>
      <c r="AH15" s="54" t="str" cm="1">
        <f t="array" ref="AH15">IFERROR(INDEX(Population[Physicians per 1000 people],TablaEuropa[[#This Row],[Fila]]),"")</f>
        <v/>
      </c>
      <c r="AI15" s="8" t="str" cm="1">
        <f t="array" ref="AI15">IFERROR(INDEX(Population[Active military],TablaEuropa[[#This Row],[Fila]]),"")</f>
        <v/>
      </c>
      <c r="AJ15" s="48" t="str" cm="1">
        <f t="array" ref="AJ15">IFERROR(INDEX(Population[Fert.  Rate],TablaEuropa[[#This Row],[Fila]]),"")</f>
        <v/>
      </c>
      <c r="AK15" s="8" t="str" cm="1">
        <f t="array" ref="AK15">IFERROR(INDEX(Population[GDP (PPP, US$ million)],TablaEuropa[[#This Row],[Fila]]),"")</f>
        <v/>
      </c>
      <c r="AL15" s="8" t="e">
        <f>INDEX(TablaPaíses[Fila],MATCH(TablaEuropa[[#This Row],[País]],TablaPaíses[País],0))</f>
        <v>#N/A</v>
      </c>
    </row>
    <row r="16" spans="10:38" x14ac:dyDescent="0.35">
      <c r="P16" s="1" t="s">
        <v>169</v>
      </c>
      <c r="Q16" s="8" t="str" cm="1">
        <f t="array" ref="Q16">INDEX($Z16:$AK16,1,DatosN)</f>
        <v/>
      </c>
      <c r="R16" s="12" t="s">
        <v>123</v>
      </c>
      <c r="S16" s="4" t="s">
        <v>16</v>
      </c>
      <c r="T16" s="4" t="s">
        <v>88</v>
      </c>
      <c r="U16" s="4" t="s">
        <v>136</v>
      </c>
      <c r="V16" s="6">
        <v>1993</v>
      </c>
      <c r="W16" s="6" t="s">
        <v>71</v>
      </c>
      <c r="X16" s="6" t="s">
        <v>71</v>
      </c>
      <c r="Y16" s="6" t="s">
        <v>72</v>
      </c>
      <c r="Z16" s="8" t="e" cm="1">
        <f t="array" ref="Z16">INDEX(Population[Land Area  (Km²)],TablaEuropa[[#This Row],[Fila]])</f>
        <v>#N/A</v>
      </c>
      <c r="AA16" s="8" t="str" cm="1">
        <f t="array" ref="AA16">IFERROR(INDEX(Population[Population],TablaEuropa[[#This Row],[Fila]]),"")</f>
        <v/>
      </c>
      <c r="AB16" s="8" t="e">
        <f>TablaEuropa[[#This Row],[Población]]/TablaEuropa[[#This Row],[Superficie 
(km²)]]</f>
        <v>#VALUE!</v>
      </c>
      <c r="AC16" s="8" t="e" cm="1">
        <f t="array" ref="AC16">INDEX(Population[Ukraine refugees],TablaEuropa[[#This Row],[Fila]])</f>
        <v>#N/A</v>
      </c>
      <c r="AD16" s="8" t="e" cm="1">
        <f t="array" ref="AD16">INDEX(Population[Natural Gas consumption
(million m³/year)],TablaEuropa[[#This Row],[Fila]])</f>
        <v>#N/A</v>
      </c>
      <c r="AE16" s="8" t="e" cm="1">
        <f t="array" ref="AE16">INDEX(Population[Electricity consumption (GW·h/yr)],TablaEuropa[[#This Row],[Fila]])</f>
        <v>#N/A</v>
      </c>
      <c r="AF16" s="8" t="e" cm="1">
        <f t="array" ref="AF16">INDEX(Population[2017 (Mt CO2)],TablaEuropa[[#This Row],[Fila]])*1000</f>
        <v>#N/A</v>
      </c>
      <c r="AG16" s="48" t="e">
        <f>INDEX(Esperanza_de_vida[Esperanza de vida],MATCH(TablaEuropa[[#This Row],[País]],Esperanza_de_vida[País],0))</f>
        <v>#N/A</v>
      </c>
      <c r="AH16" s="54" t="str" cm="1">
        <f t="array" ref="AH16">IFERROR(INDEX(Population[Physicians per 1000 people],TablaEuropa[[#This Row],[Fila]]),"")</f>
        <v/>
      </c>
      <c r="AI16" s="8" t="str" cm="1">
        <f t="array" ref="AI16">IFERROR(INDEX(Population[Active military],TablaEuropa[[#This Row],[Fila]]),"")</f>
        <v/>
      </c>
      <c r="AJ16" s="48" t="str" cm="1">
        <f t="array" ref="AJ16">IFERROR(INDEX(Population[Fert.  Rate],TablaEuropa[[#This Row],[Fila]]),"")</f>
        <v/>
      </c>
      <c r="AK16" s="8" t="str" cm="1">
        <f t="array" ref="AK16">IFERROR(INDEX(Population[GDP (PPP, US$ million)],TablaEuropa[[#This Row],[Fila]]),"")</f>
        <v/>
      </c>
      <c r="AL16" s="8" t="e">
        <f>INDEX(TablaPaíses[Fila],MATCH(TablaEuropa[[#This Row],[País]],TablaPaíses[País],0))</f>
        <v>#N/A</v>
      </c>
    </row>
    <row r="17" spans="16:38" x14ac:dyDescent="0.35">
      <c r="P17" s="1" t="s">
        <v>170</v>
      </c>
      <c r="Q17" s="8" t="str" cm="1">
        <f t="array" ref="Q17">INDEX($Z17:$AK17,1,DatosN)</f>
        <v/>
      </c>
      <c r="R17" s="12" t="s">
        <v>123</v>
      </c>
      <c r="S17" s="4" t="s">
        <v>17</v>
      </c>
      <c r="T17" s="4" t="s">
        <v>89</v>
      </c>
      <c r="U17" s="4" t="s">
        <v>137</v>
      </c>
      <c r="V17" s="6">
        <v>1991</v>
      </c>
      <c r="W17" s="6" t="s">
        <v>71</v>
      </c>
      <c r="X17" s="6" t="s">
        <v>71</v>
      </c>
      <c r="Y17" s="6" t="s">
        <v>60</v>
      </c>
      <c r="Z17" s="8" t="e" cm="1">
        <f t="array" ref="Z17">INDEX(Population[Land Area  (Km²)],TablaEuropa[[#This Row],[Fila]])</f>
        <v>#N/A</v>
      </c>
      <c r="AA17" s="8" t="str" cm="1">
        <f t="array" ref="AA17">IFERROR(INDEX(Population[Population],TablaEuropa[[#This Row],[Fila]]),"")</f>
        <v/>
      </c>
      <c r="AB17" s="8" t="e">
        <f>TablaEuropa[[#This Row],[Población]]/TablaEuropa[[#This Row],[Superficie 
(km²)]]</f>
        <v>#VALUE!</v>
      </c>
      <c r="AC17" s="8" t="e" cm="1">
        <f t="array" ref="AC17">INDEX(Population[Ukraine refugees],TablaEuropa[[#This Row],[Fila]])</f>
        <v>#N/A</v>
      </c>
      <c r="AD17" s="8" t="e" cm="1">
        <f t="array" ref="AD17">INDEX(Population[Natural Gas consumption
(million m³/year)],TablaEuropa[[#This Row],[Fila]])</f>
        <v>#N/A</v>
      </c>
      <c r="AE17" s="8" t="e" cm="1">
        <f t="array" ref="AE17">INDEX(Population[Electricity consumption (GW·h/yr)],TablaEuropa[[#This Row],[Fila]])</f>
        <v>#N/A</v>
      </c>
      <c r="AF17" s="8" t="e" cm="1">
        <f t="array" ref="AF17">INDEX(Population[2017 (Mt CO2)],TablaEuropa[[#This Row],[Fila]])*1000</f>
        <v>#N/A</v>
      </c>
      <c r="AG17" s="48" t="e">
        <f>INDEX(Esperanza_de_vida[Esperanza de vida],MATCH(TablaEuropa[[#This Row],[País]],Esperanza_de_vida[País],0))</f>
        <v>#N/A</v>
      </c>
      <c r="AH17" s="54" t="str" cm="1">
        <f t="array" ref="AH17">IFERROR(INDEX(Population[Physicians per 1000 people],TablaEuropa[[#This Row],[Fila]]),"")</f>
        <v/>
      </c>
      <c r="AI17" s="8" t="str" cm="1">
        <f t="array" ref="AI17">IFERROR(INDEX(Population[Active military],TablaEuropa[[#This Row],[Fila]]),"")</f>
        <v/>
      </c>
      <c r="AJ17" s="48" t="str" cm="1">
        <f t="array" ref="AJ17">IFERROR(INDEX(Population[Fert.  Rate],TablaEuropa[[#This Row],[Fila]]),"")</f>
        <v/>
      </c>
      <c r="AK17" s="8" t="str" cm="1">
        <f t="array" ref="AK17">IFERROR(INDEX(Population[GDP (PPP, US$ million)],TablaEuropa[[#This Row],[Fila]]),"")</f>
        <v/>
      </c>
      <c r="AL17" s="8" t="e">
        <f>INDEX(TablaPaíses[Fila],MATCH(TablaEuropa[[#This Row],[País]],TablaPaíses[País],0))</f>
        <v>#N/A</v>
      </c>
    </row>
    <row r="18" spans="16:38" x14ac:dyDescent="0.35">
      <c r="P18" s="1" t="s">
        <v>171</v>
      </c>
      <c r="Q18" s="8" t="str" cm="1">
        <f t="array" ref="Q18">INDEX($Z18:$AK18,1,DatosN)</f>
        <v/>
      </c>
      <c r="R18" s="12" t="e" vm="10">
        <v>#VALUE!</v>
      </c>
      <c r="S18" s="4" t="s">
        <v>18</v>
      </c>
      <c r="T18" s="4" t="s">
        <v>90</v>
      </c>
      <c r="U18" s="4" t="s">
        <v>138</v>
      </c>
      <c r="V18" s="6">
        <v>1516</v>
      </c>
      <c r="W18" s="6" t="s">
        <v>71</v>
      </c>
      <c r="X18" s="6" t="s">
        <v>71</v>
      </c>
      <c r="Y18" s="6" t="s">
        <v>60</v>
      </c>
      <c r="Z18" s="8" t="e" cm="1">
        <f t="array" ref="Z18">INDEX(Population[Land Area  (Km²)],TablaEuropa[[#This Row],[Fila]])</f>
        <v>#N/A</v>
      </c>
      <c r="AA18" s="8" t="str" cm="1">
        <f t="array" ref="AA18">IFERROR(INDEX(Population[Population],TablaEuropa[[#This Row],[Fila]]),"")</f>
        <v/>
      </c>
      <c r="AB18" s="8" t="e">
        <f>TablaEuropa[[#This Row],[Población]]/TablaEuropa[[#This Row],[Superficie 
(km²)]]</f>
        <v>#VALUE!</v>
      </c>
      <c r="AC18" s="8" t="e" cm="1">
        <f t="array" ref="AC18">INDEX(Population[Ukraine refugees],TablaEuropa[[#This Row],[Fila]])</f>
        <v>#N/A</v>
      </c>
      <c r="AD18" s="8" t="e" cm="1">
        <f t="array" ref="AD18">INDEX(Population[Natural Gas consumption
(million m³/year)],TablaEuropa[[#This Row],[Fila]])</f>
        <v>#N/A</v>
      </c>
      <c r="AE18" s="8" t="e" cm="1">
        <f t="array" ref="AE18">INDEX(Population[Electricity consumption (GW·h/yr)],TablaEuropa[[#This Row],[Fila]])</f>
        <v>#N/A</v>
      </c>
      <c r="AF18" s="8" t="e" cm="1">
        <f t="array" ref="AF18">INDEX(Population[2017 (Mt CO2)],TablaEuropa[[#This Row],[Fila]])*1000</f>
        <v>#N/A</v>
      </c>
      <c r="AG18" s="48" t="e">
        <f>INDEX(Esperanza_de_vida[Esperanza de vida],MATCH(TablaEuropa[[#This Row],[País]],Esperanza_de_vida[País],0))</f>
        <v>#N/A</v>
      </c>
      <c r="AH18" s="54" t="str" cm="1">
        <f t="array" ref="AH18">IFERROR(INDEX(Population[Physicians per 1000 people],TablaEuropa[[#This Row],[Fila]]),"")</f>
        <v/>
      </c>
      <c r="AI18" s="8" t="str" cm="1">
        <f t="array" ref="AI18">IFERROR(INDEX(Population[Active military],TablaEuropa[[#This Row],[Fila]]),"")</f>
        <v/>
      </c>
      <c r="AJ18" s="48" t="str" cm="1">
        <f t="array" ref="AJ18">IFERROR(INDEX(Population[Fert.  Rate],TablaEuropa[[#This Row],[Fila]]),"")</f>
        <v/>
      </c>
      <c r="AK18" s="8" t="str" cm="1">
        <f t="array" ref="AK18">IFERROR(INDEX(Population[GDP (PPP, US$ million)],TablaEuropa[[#This Row],[Fila]]),"")</f>
        <v/>
      </c>
      <c r="AL18" s="8" t="e">
        <f>INDEX(TablaPaíses[Fila],MATCH(TablaEuropa[[#This Row],[País]],TablaPaíses[País],0))</f>
        <v>#N/A</v>
      </c>
    </row>
    <row r="19" spans="16:38" x14ac:dyDescent="0.35">
      <c r="P19" s="1" t="s">
        <v>172</v>
      </c>
      <c r="Q19" s="8" t="str" cm="1">
        <f t="array" ref="Q19">INDEX($Z19:$AK19,1,DatosN)</f>
        <v/>
      </c>
      <c r="R19" s="12" t="e" vm="11">
        <v>#VALUE!</v>
      </c>
      <c r="S19" s="4" t="s">
        <v>19</v>
      </c>
      <c r="T19" s="4" t="s">
        <v>91</v>
      </c>
      <c r="U19" s="4" t="s">
        <v>139</v>
      </c>
      <c r="V19" s="6">
        <v>1991</v>
      </c>
      <c r="W19" s="6" t="s">
        <v>71</v>
      </c>
      <c r="X19" s="6" t="s">
        <v>71</v>
      </c>
      <c r="Y19" s="6" t="s">
        <v>72</v>
      </c>
      <c r="Z19" s="8" t="e" cm="1">
        <f t="array" ref="Z19">INDEX(Population[Land Area  (Km²)],TablaEuropa[[#This Row],[Fila]])</f>
        <v>#N/A</v>
      </c>
      <c r="AA19" s="8" t="str" cm="1">
        <f t="array" ref="AA19">IFERROR(INDEX(Population[Population],TablaEuropa[[#This Row],[Fila]]),"")</f>
        <v/>
      </c>
      <c r="AB19" s="8" t="e">
        <f>TablaEuropa[[#This Row],[Población]]/TablaEuropa[[#This Row],[Superficie 
(km²)]]</f>
        <v>#VALUE!</v>
      </c>
      <c r="AC19" s="8" t="e" cm="1">
        <f t="array" ref="AC19">INDEX(Population[Ukraine refugees],TablaEuropa[[#This Row],[Fila]])</f>
        <v>#N/A</v>
      </c>
      <c r="AD19" s="8" t="e" cm="1">
        <f t="array" ref="AD19">INDEX(Population[Natural Gas consumption
(million m³/year)],TablaEuropa[[#This Row],[Fila]])</f>
        <v>#N/A</v>
      </c>
      <c r="AE19" s="8" t="e" cm="1">
        <f t="array" ref="AE19">INDEX(Population[Electricity consumption (GW·h/yr)],TablaEuropa[[#This Row],[Fila]])</f>
        <v>#N/A</v>
      </c>
      <c r="AF19" s="8" t="e" cm="1">
        <f t="array" ref="AF19">INDEX(Population[2017 (Mt CO2)],TablaEuropa[[#This Row],[Fila]])*1000</f>
        <v>#N/A</v>
      </c>
      <c r="AG19" s="48" t="e">
        <f>INDEX(Esperanza_de_vida[Esperanza de vida],MATCH(TablaEuropa[[#This Row],[País]],Esperanza_de_vida[País],0))</f>
        <v>#N/A</v>
      </c>
      <c r="AH19" s="54" t="str" cm="1">
        <f t="array" ref="AH19">IFERROR(INDEX(Population[Physicians per 1000 people],TablaEuropa[[#This Row],[Fila]]),"")</f>
        <v/>
      </c>
      <c r="AI19" s="8" t="str" cm="1">
        <f t="array" ref="AI19">IFERROR(INDEX(Population[Active military],TablaEuropa[[#This Row],[Fila]]),"")</f>
        <v/>
      </c>
      <c r="AJ19" s="48" t="str" cm="1">
        <f t="array" ref="AJ19">IFERROR(INDEX(Population[Fert.  Rate],TablaEuropa[[#This Row],[Fila]]),"")</f>
        <v/>
      </c>
      <c r="AK19" s="8" t="str" cm="1">
        <f t="array" ref="AK19">IFERROR(INDEX(Population[GDP (PPP, US$ million)],TablaEuropa[[#This Row],[Fila]]),"")</f>
        <v/>
      </c>
      <c r="AL19" s="8" t="e">
        <f>INDEX(TablaPaíses[Fila],MATCH(TablaEuropa[[#This Row],[País]],TablaPaíses[País],0))</f>
        <v>#N/A</v>
      </c>
    </row>
    <row r="20" spans="16:38" x14ac:dyDescent="0.35">
      <c r="P20" s="1" t="s">
        <v>173</v>
      </c>
      <c r="Q20" s="8" t="str" cm="1">
        <f t="array" ref="Q20">INDEX($Z20:$AK20,1,DatosN)</f>
        <v/>
      </c>
      <c r="R20" s="12" t="e" vm="12">
        <v>#VALUE!</v>
      </c>
      <c r="S20" s="4" t="s">
        <v>20</v>
      </c>
      <c r="T20" s="4" t="s">
        <v>92</v>
      </c>
      <c r="U20" s="4" t="s">
        <v>140</v>
      </c>
      <c r="V20" s="6">
        <v>1918</v>
      </c>
      <c r="W20" s="6" t="s">
        <v>71</v>
      </c>
      <c r="X20" s="6" t="s">
        <v>64</v>
      </c>
      <c r="Y20" s="6" t="s">
        <v>53</v>
      </c>
      <c r="Z20" s="8" t="e" cm="1">
        <f t="array" ref="Z20">INDEX(Population[Land Area  (Km²)],TablaEuropa[[#This Row],[Fila]])</f>
        <v>#N/A</v>
      </c>
      <c r="AA20" s="8" t="str" cm="1">
        <f t="array" ref="AA20">IFERROR(INDEX(Population[Population],TablaEuropa[[#This Row],[Fila]]),"")</f>
        <v/>
      </c>
      <c r="AB20" s="8" t="e">
        <f>TablaEuropa[[#This Row],[Población]]/TablaEuropa[[#This Row],[Superficie 
(km²)]]</f>
        <v>#VALUE!</v>
      </c>
      <c r="AC20" s="8" t="e" cm="1">
        <f t="array" ref="AC20">INDEX(Population[Ukraine refugees],TablaEuropa[[#This Row],[Fila]])</f>
        <v>#N/A</v>
      </c>
      <c r="AD20" s="8" t="e" cm="1">
        <f t="array" ref="AD20">INDEX(Population[Natural Gas consumption
(million m³/year)],TablaEuropa[[#This Row],[Fila]])</f>
        <v>#N/A</v>
      </c>
      <c r="AE20" s="8" t="e" cm="1">
        <f t="array" ref="AE20">INDEX(Population[Electricity consumption (GW·h/yr)],TablaEuropa[[#This Row],[Fila]])</f>
        <v>#N/A</v>
      </c>
      <c r="AF20" s="8" t="e" cm="1">
        <f t="array" ref="AF20">INDEX(Population[2017 (Mt CO2)],TablaEuropa[[#This Row],[Fila]])*1000</f>
        <v>#N/A</v>
      </c>
      <c r="AG20" s="48" t="e">
        <f>INDEX(Esperanza_de_vida[Esperanza de vida],MATCH(TablaEuropa[[#This Row],[País]],Esperanza_de_vida[País],0))</f>
        <v>#N/A</v>
      </c>
      <c r="AH20" s="54" t="str" cm="1">
        <f t="array" ref="AH20">IFERROR(INDEX(Population[Physicians per 1000 people],TablaEuropa[[#This Row],[Fila]]),"")</f>
        <v/>
      </c>
      <c r="AI20" s="8" t="str" cm="1">
        <f t="array" ref="AI20">IFERROR(INDEX(Population[Active military],TablaEuropa[[#This Row],[Fila]]),"")</f>
        <v/>
      </c>
      <c r="AJ20" s="48" t="str" cm="1">
        <f t="array" ref="AJ20">IFERROR(INDEX(Population[Fert.  Rate],TablaEuropa[[#This Row],[Fila]]),"")</f>
        <v/>
      </c>
      <c r="AK20" s="8" t="str" cm="1">
        <f t="array" ref="AK20">IFERROR(INDEX(Population[GDP (PPP, US$ million)],TablaEuropa[[#This Row],[Fila]]),"")</f>
        <v/>
      </c>
      <c r="AL20" s="8" t="e">
        <f>INDEX(TablaPaíses[Fila],MATCH(TablaEuropa[[#This Row],[País]],TablaPaíses[País],0))</f>
        <v>#N/A</v>
      </c>
    </row>
    <row r="21" spans="16:38" x14ac:dyDescent="0.35">
      <c r="P21" s="1" t="s">
        <v>174</v>
      </c>
      <c r="Q21" s="8" t="str" cm="1">
        <f t="array" ref="Q21">INDEX($Z21:$AK21,1,DatosN)</f>
        <v/>
      </c>
      <c r="R21" s="12" t="e" vm="13">
        <v>#VALUE!</v>
      </c>
      <c r="S21" s="4" t="s">
        <v>21</v>
      </c>
      <c r="T21" s="4" t="s">
        <v>93</v>
      </c>
      <c r="U21" s="4" t="s">
        <v>141</v>
      </c>
      <c r="V21" s="6">
        <v>843</v>
      </c>
      <c r="W21" s="6" t="s">
        <v>71</v>
      </c>
      <c r="X21" s="6" t="s">
        <v>71</v>
      </c>
      <c r="Y21" s="6" t="s">
        <v>60</v>
      </c>
      <c r="Z21" s="8" t="e" cm="1">
        <f t="array" ref="Z21">INDEX(Population[Land Area  (Km²)],TablaEuropa[[#This Row],[Fila]])</f>
        <v>#N/A</v>
      </c>
      <c r="AA21" s="8" t="str" cm="1">
        <f t="array" ref="AA21">IFERROR(INDEX(Population[Population],TablaEuropa[[#This Row],[Fila]]),"")</f>
        <v/>
      </c>
      <c r="AB21" s="8" t="e">
        <f>TablaEuropa[[#This Row],[Población]]/TablaEuropa[[#This Row],[Superficie 
(km²)]]</f>
        <v>#VALUE!</v>
      </c>
      <c r="AC21" s="8" t="e" cm="1">
        <f t="array" ref="AC21">INDEX(Population[Ukraine refugees],TablaEuropa[[#This Row],[Fila]])</f>
        <v>#N/A</v>
      </c>
      <c r="AD21" s="8" t="e" cm="1">
        <f t="array" ref="AD21">INDEX(Population[Natural Gas consumption
(million m³/year)],TablaEuropa[[#This Row],[Fila]])</f>
        <v>#N/A</v>
      </c>
      <c r="AE21" s="8" t="e" cm="1">
        <f t="array" ref="AE21">INDEX(Population[Electricity consumption (GW·h/yr)],TablaEuropa[[#This Row],[Fila]])</f>
        <v>#N/A</v>
      </c>
      <c r="AF21" s="8" t="e" cm="1">
        <f t="array" ref="AF21">INDEX(Population[2017 (Mt CO2)],TablaEuropa[[#This Row],[Fila]])*1000</f>
        <v>#N/A</v>
      </c>
      <c r="AG21" s="48" t="e">
        <f>INDEX(Esperanza_de_vida[Esperanza de vida],MATCH(TablaEuropa[[#This Row],[País]],Esperanza_de_vida[País],0))</f>
        <v>#N/A</v>
      </c>
      <c r="AH21" s="54" t="str" cm="1">
        <f t="array" ref="AH21">IFERROR(INDEX(Population[Physicians per 1000 people],TablaEuropa[[#This Row],[Fila]]),"")</f>
        <v/>
      </c>
      <c r="AI21" s="8" t="str" cm="1">
        <f t="array" ref="AI21">IFERROR(INDEX(Population[Active military],TablaEuropa[[#This Row],[Fila]]),"")</f>
        <v/>
      </c>
      <c r="AJ21" s="48" t="str" cm="1">
        <f t="array" ref="AJ21">IFERROR(INDEX(Population[Fert.  Rate],TablaEuropa[[#This Row],[Fila]]),"")</f>
        <v/>
      </c>
      <c r="AK21" s="8" t="str" cm="1">
        <f t="array" ref="AK21">IFERROR(INDEX(Population[GDP (PPP, US$ million)],TablaEuropa[[#This Row],[Fila]]),"")</f>
        <v/>
      </c>
      <c r="AL21" s="8" t="e">
        <f>INDEX(TablaPaíses[Fila],MATCH(TablaEuropa[[#This Row],[País]],TablaPaíses[País],0))</f>
        <v>#N/A</v>
      </c>
    </row>
    <row r="22" spans="16:38" x14ac:dyDescent="0.35">
      <c r="P22" s="1" t="s">
        <v>22</v>
      </c>
      <c r="Q22" s="8" t="str" cm="1">
        <f t="array" ref="Q22">INDEX($Z22:$AK22,1,DatosN)</f>
        <v/>
      </c>
      <c r="R22" s="11" t="s">
        <v>123</v>
      </c>
      <c r="S22" s="4" t="s">
        <v>22</v>
      </c>
      <c r="T22" s="4" t="s">
        <v>94</v>
      </c>
      <c r="U22" s="4" t="s">
        <v>142</v>
      </c>
      <c r="V22" s="6">
        <v>1991</v>
      </c>
      <c r="W22" s="6" t="s">
        <v>64</v>
      </c>
      <c r="X22" s="6" t="s">
        <v>64</v>
      </c>
      <c r="Y22" s="6" t="s">
        <v>70</v>
      </c>
      <c r="Z22" s="8" t="e" cm="1">
        <f t="array" ref="Z22">INDEX(Population[Land Area  (Km²)],TablaEuropa[[#This Row],[Fila]])</f>
        <v>#N/A</v>
      </c>
      <c r="AA22" s="8" t="str" cm="1">
        <f t="array" ref="AA22">IFERROR(INDEX(Population[Population],TablaEuropa[[#This Row],[Fila]]),"")</f>
        <v/>
      </c>
      <c r="AB22" s="8" t="e">
        <f>TablaEuropa[[#This Row],[Población]]/TablaEuropa[[#This Row],[Superficie 
(km²)]]</f>
        <v>#VALUE!</v>
      </c>
      <c r="AC22" s="8" t="e" cm="1">
        <f t="array" ref="AC22">INDEX(Population[Ukraine refugees],TablaEuropa[[#This Row],[Fila]])</f>
        <v>#N/A</v>
      </c>
      <c r="AD22" s="8" t="e" cm="1">
        <f t="array" ref="AD22">INDEX(Population[Natural Gas consumption
(million m³/year)],TablaEuropa[[#This Row],[Fila]])</f>
        <v>#N/A</v>
      </c>
      <c r="AE22" s="8" t="e" cm="1">
        <f t="array" ref="AE22">INDEX(Population[Electricity consumption (GW·h/yr)],TablaEuropa[[#This Row],[Fila]])</f>
        <v>#N/A</v>
      </c>
      <c r="AF22" s="8" t="e" cm="1">
        <f t="array" ref="AF22">INDEX(Population[2017 (Mt CO2)],TablaEuropa[[#This Row],[Fila]])*1000</f>
        <v>#N/A</v>
      </c>
      <c r="AG22" s="48" t="e">
        <f>INDEX(Esperanza_de_vida[Esperanza de vida],MATCH(TablaEuropa[[#This Row],[País]],Esperanza_de_vida[País],0))</f>
        <v>#N/A</v>
      </c>
      <c r="AH22" s="54" t="str" cm="1">
        <f t="array" ref="AH22">IFERROR(INDEX(Population[Physicians per 1000 people],TablaEuropa[[#This Row],[Fila]]),"")</f>
        <v/>
      </c>
      <c r="AI22" s="8" t="str" cm="1">
        <f t="array" ref="AI22">IFERROR(INDEX(Population[Active military],TablaEuropa[[#This Row],[Fila]]),"")</f>
        <v/>
      </c>
      <c r="AJ22" s="48" t="str" cm="1">
        <f t="array" ref="AJ22">IFERROR(INDEX(Population[Fert.  Rate],TablaEuropa[[#This Row],[Fila]]),"")</f>
        <v/>
      </c>
      <c r="AK22" s="8" t="str" cm="1">
        <f t="array" ref="AK22">IFERROR(INDEX(Population[GDP (PPP, US$ million)],TablaEuropa[[#This Row],[Fila]]),"")</f>
        <v/>
      </c>
      <c r="AL22" s="8" t="e">
        <f>INDEX(TablaPaíses[Fila],MATCH(TablaEuropa[[#This Row],[País]],TablaPaíses[País],0))</f>
        <v>#N/A</v>
      </c>
    </row>
    <row r="23" spans="16:38" x14ac:dyDescent="0.35">
      <c r="P23" s="1" t="s">
        <v>175</v>
      </c>
      <c r="Q23" s="8" t="str" cm="1">
        <f t="array" ref="Q23">INDEX($Z23:$AK23,1,DatosN)</f>
        <v/>
      </c>
      <c r="R23" s="12" t="e" vm="14">
        <v>#VALUE!</v>
      </c>
      <c r="S23" s="4" t="s">
        <v>23</v>
      </c>
      <c r="T23" s="4" t="s">
        <v>95</v>
      </c>
      <c r="U23" s="4" t="s">
        <v>132</v>
      </c>
      <c r="V23" s="6">
        <v>1832</v>
      </c>
      <c r="W23" s="6" t="s">
        <v>71</v>
      </c>
      <c r="X23" s="6" t="s">
        <v>71</v>
      </c>
      <c r="Y23" s="6" t="s">
        <v>60</v>
      </c>
      <c r="Z23" s="8" t="e" cm="1">
        <f t="array" ref="Z23">INDEX(Population[Land Area  (Km²)],TablaEuropa[[#This Row],[Fila]])</f>
        <v>#N/A</v>
      </c>
      <c r="AA23" s="8" t="str" cm="1">
        <f t="array" ref="AA23">IFERROR(INDEX(Population[Population],TablaEuropa[[#This Row],[Fila]]),"")</f>
        <v/>
      </c>
      <c r="AB23" s="8" t="e">
        <f>TablaEuropa[[#This Row],[Población]]/TablaEuropa[[#This Row],[Superficie 
(km²)]]</f>
        <v>#VALUE!</v>
      </c>
      <c r="AC23" s="8" t="e" cm="1">
        <f t="array" ref="AC23">INDEX(Population[Ukraine refugees],TablaEuropa[[#This Row],[Fila]])</f>
        <v>#N/A</v>
      </c>
      <c r="AD23" s="8" t="e" cm="1">
        <f t="array" ref="AD23">INDEX(Population[Natural Gas consumption
(million m³/year)],TablaEuropa[[#This Row],[Fila]])</f>
        <v>#N/A</v>
      </c>
      <c r="AE23" s="8" t="e" cm="1">
        <f t="array" ref="AE23">INDEX(Population[Electricity consumption (GW·h/yr)],TablaEuropa[[#This Row],[Fila]])</f>
        <v>#N/A</v>
      </c>
      <c r="AF23" s="8" t="e" cm="1">
        <f t="array" ref="AF23">INDEX(Population[2017 (Mt CO2)],TablaEuropa[[#This Row],[Fila]])*1000</f>
        <v>#N/A</v>
      </c>
      <c r="AG23" s="48" t="e">
        <f>INDEX(Esperanza_de_vida[Esperanza de vida],MATCH(TablaEuropa[[#This Row],[País]],Esperanza_de_vida[País],0))</f>
        <v>#N/A</v>
      </c>
      <c r="AH23" s="54" t="str" cm="1">
        <f t="array" ref="AH23">IFERROR(INDEX(Population[Physicians per 1000 people],TablaEuropa[[#This Row],[Fila]]),"")</f>
        <v/>
      </c>
      <c r="AI23" s="8" t="str" cm="1">
        <f t="array" ref="AI23">IFERROR(INDEX(Population[Active military],TablaEuropa[[#This Row],[Fila]]),"")</f>
        <v/>
      </c>
      <c r="AJ23" s="48" t="str" cm="1">
        <f t="array" ref="AJ23">IFERROR(INDEX(Population[Fert.  Rate],TablaEuropa[[#This Row],[Fila]]),"")</f>
        <v/>
      </c>
      <c r="AK23" s="8" t="str" cm="1">
        <f t="array" ref="AK23">IFERROR(INDEX(Population[GDP (PPP, US$ million)],TablaEuropa[[#This Row],[Fila]]),"")</f>
        <v/>
      </c>
      <c r="AL23" s="8" t="e">
        <f>INDEX(TablaPaíses[Fila],MATCH(TablaEuropa[[#This Row],[País]],TablaPaíses[País],0))</f>
        <v>#N/A</v>
      </c>
    </row>
    <row r="24" spans="16:38" x14ac:dyDescent="0.35">
      <c r="P24" s="1" t="s">
        <v>24</v>
      </c>
      <c r="Q24" s="8" t="str" cm="1">
        <f t="array" ref="Q24">INDEX($Z24:$AK24,1,DatosN)</f>
        <v/>
      </c>
      <c r="R24" s="12" t="s">
        <v>123</v>
      </c>
      <c r="S24" s="4" t="s">
        <v>24</v>
      </c>
      <c r="T24" s="4" t="s">
        <v>96</v>
      </c>
      <c r="U24" s="4" t="s">
        <v>143</v>
      </c>
      <c r="V24" s="6">
        <v>1918</v>
      </c>
      <c r="W24" s="6" t="s">
        <v>71</v>
      </c>
      <c r="X24" s="6" t="s">
        <v>71</v>
      </c>
      <c r="Y24" s="6" t="s">
        <v>72</v>
      </c>
      <c r="Z24" s="8" t="e" cm="1">
        <f t="array" ref="Z24">INDEX(Population[Land Area  (Km²)],TablaEuropa[[#This Row],[Fila]])</f>
        <v>#N/A</v>
      </c>
      <c r="AA24" s="8" t="str" cm="1">
        <f t="array" ref="AA24">IFERROR(INDEX(Population[Population],TablaEuropa[[#This Row],[Fila]]),"")</f>
        <v/>
      </c>
      <c r="AB24" s="8" t="e">
        <f>TablaEuropa[[#This Row],[Población]]/TablaEuropa[[#This Row],[Superficie 
(km²)]]</f>
        <v>#VALUE!</v>
      </c>
      <c r="AC24" s="8" t="e" cm="1">
        <f t="array" ref="AC24">INDEX(Population[Ukraine refugees],TablaEuropa[[#This Row],[Fila]])</f>
        <v>#N/A</v>
      </c>
      <c r="AD24" s="8" t="e" cm="1">
        <f t="array" ref="AD24">INDEX(Population[Natural Gas consumption
(million m³/year)],TablaEuropa[[#This Row],[Fila]])</f>
        <v>#N/A</v>
      </c>
      <c r="AE24" s="8" t="e" cm="1">
        <f t="array" ref="AE24">INDEX(Population[Electricity consumption (GW·h/yr)],TablaEuropa[[#This Row],[Fila]])</f>
        <v>#N/A</v>
      </c>
      <c r="AF24" s="8" t="e" cm="1">
        <f t="array" ref="AF24">INDEX(Population[2017 (Mt CO2)],TablaEuropa[[#This Row],[Fila]])*1000</f>
        <v>#N/A</v>
      </c>
      <c r="AG24" s="48" t="e">
        <f>INDEX(Esperanza_de_vida[Esperanza de vida],MATCH(TablaEuropa[[#This Row],[País]],Esperanza_de_vida[País],0))</f>
        <v>#N/A</v>
      </c>
      <c r="AH24" s="54" t="str" cm="1">
        <f t="array" ref="AH24">IFERROR(INDEX(Population[Physicians per 1000 people],TablaEuropa[[#This Row],[Fila]]),"")</f>
        <v/>
      </c>
      <c r="AI24" s="8" t="str" cm="1">
        <f t="array" ref="AI24">IFERROR(INDEX(Population[Active military],TablaEuropa[[#This Row],[Fila]]),"")</f>
        <v/>
      </c>
      <c r="AJ24" s="48" t="str" cm="1">
        <f t="array" ref="AJ24">IFERROR(INDEX(Population[Fert.  Rate],TablaEuropa[[#This Row],[Fila]]),"")</f>
        <v/>
      </c>
      <c r="AK24" s="8" t="str" cm="1">
        <f t="array" ref="AK24">IFERROR(INDEX(Population[GDP (PPP, US$ million)],TablaEuropa[[#This Row],[Fila]]),"")</f>
        <v/>
      </c>
      <c r="AL24" s="8" t="e">
        <f>INDEX(TablaPaíses[Fila],MATCH(TablaEuropa[[#This Row],[País]],TablaPaíses[País],0))</f>
        <v>#N/A</v>
      </c>
    </row>
    <row r="25" spans="16:38" x14ac:dyDescent="0.35">
      <c r="P25" s="1" t="s">
        <v>176</v>
      </c>
      <c r="Q25" s="8" t="str" cm="1">
        <f t="array" ref="Q25">INDEX($Z25:$AK25,1,DatosN)</f>
        <v/>
      </c>
      <c r="R25" s="12" t="e" vm="15">
        <v>#VALUE!</v>
      </c>
      <c r="S25" s="4" t="s">
        <v>25</v>
      </c>
      <c r="T25" s="4" t="s">
        <v>97</v>
      </c>
      <c r="U25" s="4" t="s">
        <v>144</v>
      </c>
      <c r="V25" s="6">
        <v>1937</v>
      </c>
      <c r="W25" s="6" t="s">
        <v>71</v>
      </c>
      <c r="X25" s="6" t="s">
        <v>64</v>
      </c>
      <c r="Y25" s="6" t="s">
        <v>53</v>
      </c>
      <c r="Z25" s="8" t="e" cm="1">
        <f t="array" ref="Z25">INDEX(Population[Land Area  (Km²)],TablaEuropa[[#This Row],[Fila]])</f>
        <v>#N/A</v>
      </c>
      <c r="AA25" s="8" t="str" cm="1">
        <f t="array" ref="AA25">IFERROR(INDEX(Population[Population],TablaEuropa[[#This Row],[Fila]]),"")</f>
        <v/>
      </c>
      <c r="AB25" s="8" t="e">
        <f>TablaEuropa[[#This Row],[Población]]/TablaEuropa[[#This Row],[Superficie 
(km²)]]</f>
        <v>#VALUE!</v>
      </c>
      <c r="AC25" s="8" t="e" cm="1">
        <f t="array" ref="AC25">INDEX(Population[Ukraine refugees],TablaEuropa[[#This Row],[Fila]])</f>
        <v>#N/A</v>
      </c>
      <c r="AD25" s="8" t="e" cm="1">
        <f t="array" ref="AD25">INDEX(Population[Natural Gas consumption
(million m³/year)],TablaEuropa[[#This Row],[Fila]])</f>
        <v>#N/A</v>
      </c>
      <c r="AE25" s="8" t="e" cm="1">
        <f t="array" ref="AE25">INDEX(Population[Electricity consumption (GW·h/yr)],TablaEuropa[[#This Row],[Fila]])</f>
        <v>#N/A</v>
      </c>
      <c r="AF25" s="8" t="e" cm="1">
        <f t="array" ref="AF25">INDEX(Population[2017 (Mt CO2)],TablaEuropa[[#This Row],[Fila]])*1000</f>
        <v>#N/A</v>
      </c>
      <c r="AG25" s="48" t="e">
        <f>INDEX(Esperanza_de_vida[Esperanza de vida],MATCH(TablaEuropa[[#This Row],[País]],Esperanza_de_vida[País],0))</f>
        <v>#N/A</v>
      </c>
      <c r="AH25" s="54" t="str" cm="1">
        <f t="array" ref="AH25">IFERROR(INDEX(Population[Physicians per 1000 people],TablaEuropa[[#This Row],[Fila]]),"")</f>
        <v/>
      </c>
      <c r="AI25" s="8" t="str" cm="1">
        <f t="array" ref="AI25">IFERROR(INDEX(Population[Active military],TablaEuropa[[#This Row],[Fila]]),"")</f>
        <v/>
      </c>
      <c r="AJ25" s="48" t="str" cm="1">
        <f t="array" ref="AJ25">IFERROR(INDEX(Population[Fert.  Rate],TablaEuropa[[#This Row],[Fila]]),"")</f>
        <v/>
      </c>
      <c r="AK25" s="8" t="str" cm="1">
        <f t="array" ref="AK25">IFERROR(INDEX(Population[GDP (PPP, US$ million)],TablaEuropa[[#This Row],[Fila]]),"")</f>
        <v/>
      </c>
      <c r="AL25" s="8" t="e">
        <f>INDEX(TablaPaíses[Fila],MATCH(TablaEuropa[[#This Row],[País]],TablaPaíses[País],0))</f>
        <v>#N/A</v>
      </c>
    </row>
    <row r="26" spans="16:38" x14ac:dyDescent="0.35">
      <c r="P26" s="1" t="s">
        <v>177</v>
      </c>
      <c r="Q26" s="8" t="str" cm="1">
        <f t="array" ref="Q26">INDEX($Z26:$AK26,1,DatosN)</f>
        <v/>
      </c>
      <c r="R26" s="11" t="s">
        <v>123</v>
      </c>
      <c r="S26" s="4" t="s">
        <v>26</v>
      </c>
      <c r="T26" s="4" t="s">
        <v>98</v>
      </c>
      <c r="U26" s="4" t="s">
        <v>145</v>
      </c>
      <c r="V26" s="6">
        <v>1944</v>
      </c>
      <c r="W26" s="6" t="s">
        <v>64</v>
      </c>
      <c r="X26" s="6" t="s">
        <v>71</v>
      </c>
      <c r="Y26" s="6" t="s">
        <v>60</v>
      </c>
      <c r="Z26" s="8" t="e" cm="1">
        <f t="array" ref="Z26">INDEX(Population[Land Area  (Km²)],TablaEuropa[[#This Row],[Fila]])</f>
        <v>#N/A</v>
      </c>
      <c r="AA26" s="8" t="str" cm="1">
        <f t="array" ref="AA26">IFERROR(INDEX(Population[Population],TablaEuropa[[#This Row],[Fila]]),"")</f>
        <v/>
      </c>
      <c r="AB26" s="8" t="e">
        <f>TablaEuropa[[#This Row],[Población]]/TablaEuropa[[#This Row],[Superficie 
(km²)]]</f>
        <v>#VALUE!</v>
      </c>
      <c r="AC26" s="8" t="e" cm="1">
        <f t="array" ref="AC26">INDEX(Population[Ukraine refugees],TablaEuropa[[#This Row],[Fila]])</f>
        <v>#N/A</v>
      </c>
      <c r="AD26" s="47" vm="16">
        <v>11.288868750735</v>
      </c>
      <c r="AE26" s="8" t="e" cm="1">
        <f t="array" ref="AE26">INDEX(Population[Electricity consumption (GW·h/yr)],TablaEuropa[[#This Row],[Fila]])</f>
        <v>#N/A</v>
      </c>
      <c r="AF26" s="8" t="e" cm="1">
        <f t="array" ref="AF26">INDEX(Population[2017 (Mt CO2)],TablaEuropa[[#This Row],[Fila]])*1000</f>
        <v>#N/A</v>
      </c>
      <c r="AG26" s="48" t="e">
        <f>INDEX(Esperanza_de_vida[Esperanza de vida],MATCH(TablaEuropa[[#This Row],[País]],Esperanza_de_vida[País],0))</f>
        <v>#N/A</v>
      </c>
      <c r="AH26" s="54" t="str" cm="1">
        <f t="array" ref="AH26">IFERROR(INDEX(Population[Physicians per 1000 people],TablaEuropa[[#This Row],[Fila]]),"")</f>
        <v/>
      </c>
      <c r="AI26" s="8" t="str" cm="1">
        <f t="array" ref="AI26">IFERROR(INDEX(Population[Active military],TablaEuropa[[#This Row],[Fila]]),"")</f>
        <v/>
      </c>
      <c r="AJ26" s="48" t="str" cm="1">
        <f t="array" ref="AJ26">IFERROR(INDEX(Population[Fert.  Rate],TablaEuropa[[#This Row],[Fila]]),"")</f>
        <v/>
      </c>
      <c r="AK26" s="8" t="str" cm="1">
        <f t="array" ref="AK26">IFERROR(INDEX(Population[GDP (PPP, US$ million)],TablaEuropa[[#This Row],[Fila]]),"")</f>
        <v/>
      </c>
      <c r="AL26" s="8" t="e">
        <f>INDEX(TablaPaíses[Fila],MATCH(TablaEuropa[[#This Row],[País]],TablaPaíses[País],0))</f>
        <v>#N/A</v>
      </c>
    </row>
    <row r="27" spans="16:38" x14ac:dyDescent="0.35">
      <c r="P27" s="1" t="s">
        <v>178</v>
      </c>
      <c r="Q27" s="8" t="str" cm="1">
        <f t="array" ref="Q27">INDEX($Z27:$AK27,1,DatosN)</f>
        <v/>
      </c>
      <c r="R27" s="12" t="e" vm="17">
        <v>#VALUE!</v>
      </c>
      <c r="S27" s="4" t="s">
        <v>27</v>
      </c>
      <c r="T27" s="4" t="s">
        <v>99</v>
      </c>
      <c r="U27" s="4" t="s">
        <v>133</v>
      </c>
      <c r="V27" s="6">
        <v>1861</v>
      </c>
      <c r="W27" s="6" t="s">
        <v>71</v>
      </c>
      <c r="X27" s="6" t="s">
        <v>71</v>
      </c>
      <c r="Y27" s="6" t="s">
        <v>60</v>
      </c>
      <c r="Z27" s="8" t="e" cm="1">
        <f t="array" ref="Z27">INDEX(Population[Land Area  (Km²)],TablaEuropa[[#This Row],[Fila]])</f>
        <v>#N/A</v>
      </c>
      <c r="AA27" s="8" t="str" cm="1">
        <f t="array" ref="AA27">IFERROR(INDEX(Population[Population],TablaEuropa[[#This Row],[Fila]]),"")</f>
        <v/>
      </c>
      <c r="AB27" s="8" t="e">
        <f>TablaEuropa[[#This Row],[Población]]/TablaEuropa[[#This Row],[Superficie 
(km²)]]</f>
        <v>#VALUE!</v>
      </c>
      <c r="AC27" s="8" t="e" cm="1">
        <f t="array" ref="AC27">INDEX(Population[Ukraine refugees],TablaEuropa[[#This Row],[Fila]])</f>
        <v>#N/A</v>
      </c>
      <c r="AD27" s="8" t="e" cm="1">
        <f t="array" ref="AD27">INDEX(Population[Natural Gas consumption
(million m³/year)],TablaEuropa[[#This Row],[Fila]])</f>
        <v>#N/A</v>
      </c>
      <c r="AE27" s="8" t="e" cm="1">
        <f t="array" ref="AE27">INDEX(Population[Electricity consumption (GW·h/yr)],TablaEuropa[[#This Row],[Fila]])</f>
        <v>#N/A</v>
      </c>
      <c r="AF27" s="8" t="e" cm="1">
        <f t="array" ref="AF27">INDEX(Population[2017 (Mt CO2)],TablaEuropa[[#This Row],[Fila]])*1000</f>
        <v>#N/A</v>
      </c>
      <c r="AG27" s="48" t="e">
        <f>INDEX(Esperanza_de_vida[Esperanza de vida],MATCH(TablaEuropa[[#This Row],[País]],Esperanza_de_vida[País],0))</f>
        <v>#N/A</v>
      </c>
      <c r="AH27" s="54" t="str" cm="1">
        <f t="array" ref="AH27">IFERROR(INDEX(Population[Physicians per 1000 people],TablaEuropa[[#This Row],[Fila]]),"")</f>
        <v/>
      </c>
      <c r="AI27" s="8" t="str" cm="1">
        <f t="array" ref="AI27">IFERROR(INDEX(Population[Active military],TablaEuropa[[#This Row],[Fila]]),"")</f>
        <v/>
      </c>
      <c r="AJ27" s="48" t="str" cm="1">
        <f t="array" ref="AJ27">IFERROR(INDEX(Population[Fert.  Rate],TablaEuropa[[#This Row],[Fila]]),"")</f>
        <v/>
      </c>
      <c r="AK27" s="8" t="str" cm="1">
        <f t="array" ref="AK27">IFERROR(INDEX(Population[GDP (PPP, US$ million)],TablaEuropa[[#This Row],[Fila]]),"")</f>
        <v/>
      </c>
      <c r="AL27" s="8" t="e">
        <f>INDEX(TablaPaíses[Fila],MATCH(TablaEuropa[[#This Row],[País]],TablaPaíses[País],0))</f>
        <v>#N/A</v>
      </c>
    </row>
    <row r="28" spans="16:38" x14ac:dyDescent="0.35">
      <c r="P28" s="1" t="s">
        <v>179</v>
      </c>
      <c r="Q28" s="8" cm="1" vm="18">
        <f t="array" ref="Q28">INDEX($Z28:$AK28,1,DatosN)</f>
        <v>1883018</v>
      </c>
      <c r="R28" s="11" t="s">
        <v>123</v>
      </c>
      <c r="S28" s="4" t="s">
        <v>59</v>
      </c>
      <c r="T28" s="4" t="s">
        <v>100</v>
      </c>
      <c r="U28" s="4" t="s">
        <v>130</v>
      </c>
      <c r="V28" s="9">
        <v>2008</v>
      </c>
      <c r="W28" s="6" t="s">
        <v>64</v>
      </c>
      <c r="X28" s="9" t="s">
        <v>64</v>
      </c>
      <c r="Y28" s="9" t="s">
        <v>73</v>
      </c>
      <c r="Z28" s="37" vm="19">
        <v>10908</v>
      </c>
      <c r="AA28" s="37" vm="18">
        <v>1883018</v>
      </c>
      <c r="AB28" s="8">
        <f>TablaEuropa[[#This Row],[Población]]/TablaEuropa[[#This Row],[Superficie 
(km²)]]</f>
        <v>172.62724605793912</v>
      </c>
      <c r="AC28" s="8" t="e" cm="1">
        <f t="array" ref="AC28">INDEX(Population[Ukraine refugees],TablaEuropa[[#This Row],[Fila]])</f>
        <v>#N/A</v>
      </c>
      <c r="AD28" s="47">
        <v>10</v>
      </c>
      <c r="AE28" s="37">
        <v>5715</v>
      </c>
      <c r="AF28" s="37">
        <v>50</v>
      </c>
      <c r="AG28" s="49" vm="20">
        <v>70.498000000000005</v>
      </c>
      <c r="AH28" s="57">
        <v>1</v>
      </c>
      <c r="AI28" s="47">
        <v>1000</v>
      </c>
      <c r="AJ28" s="50">
        <v>1.5</v>
      </c>
      <c r="AK28" s="47">
        <v>6959.6388740000002</v>
      </c>
      <c r="AL28" s="8" t="e">
        <f>INDEX(TablaPaíses[Fila],MATCH(TablaEuropa[[#This Row],[País]],TablaPaíses[País],0))</f>
        <v>#N/A</v>
      </c>
    </row>
    <row r="29" spans="16:38" x14ac:dyDescent="0.35">
      <c r="P29" s="1" t="s">
        <v>180</v>
      </c>
      <c r="Q29" s="8" t="str" cm="1">
        <f t="array" ref="Q29">INDEX($Z29:$AK29,1,DatosN)</f>
        <v/>
      </c>
      <c r="R29" s="12" t="e" vm="21">
        <v>#VALUE!</v>
      </c>
      <c r="S29" s="4" t="s">
        <v>28</v>
      </c>
      <c r="T29" s="4" t="s">
        <v>101</v>
      </c>
      <c r="U29" s="4" t="s">
        <v>146</v>
      </c>
      <c r="V29" s="6">
        <v>1991</v>
      </c>
      <c r="W29" s="6" t="s">
        <v>71</v>
      </c>
      <c r="X29" s="6" t="s">
        <v>71</v>
      </c>
      <c r="Y29" s="6" t="s">
        <v>72</v>
      </c>
      <c r="Z29" s="8" t="e" cm="1">
        <f t="array" ref="Z29">INDEX(Population[Land Area  (Km²)],TablaEuropa[[#This Row],[Fila]])</f>
        <v>#N/A</v>
      </c>
      <c r="AA29" s="8" t="str" cm="1">
        <f t="array" ref="AA29">IFERROR(INDEX(Population[Population],TablaEuropa[[#This Row],[Fila]]),"")</f>
        <v/>
      </c>
      <c r="AB29" s="8" t="e">
        <f>TablaEuropa[[#This Row],[Población]]/TablaEuropa[[#This Row],[Superficie 
(km²)]]</f>
        <v>#VALUE!</v>
      </c>
      <c r="AC29" s="8" t="e" cm="1">
        <f t="array" ref="AC29">INDEX(Population[Ukraine refugees],TablaEuropa[[#This Row],[Fila]])</f>
        <v>#N/A</v>
      </c>
      <c r="AD29" s="8" t="e" cm="1">
        <f t="array" ref="AD29">INDEX(Population[Natural Gas consumption
(million m³/year)],TablaEuropa[[#This Row],[Fila]])</f>
        <v>#N/A</v>
      </c>
      <c r="AE29" s="8" t="e" cm="1">
        <f t="array" ref="AE29">INDEX(Population[Electricity consumption (GW·h/yr)],TablaEuropa[[#This Row],[Fila]])</f>
        <v>#N/A</v>
      </c>
      <c r="AF29" s="8" t="e" cm="1">
        <f t="array" ref="AF29">INDEX(Population[2017 (Mt CO2)],TablaEuropa[[#This Row],[Fila]])*1000</f>
        <v>#N/A</v>
      </c>
      <c r="AG29" s="48" t="e">
        <f>INDEX(Esperanza_de_vida[Esperanza de vida],MATCH(TablaEuropa[[#This Row],[País]],Esperanza_de_vida[País],0))</f>
        <v>#N/A</v>
      </c>
      <c r="AH29" s="54" t="str" cm="1">
        <f t="array" ref="AH29">IFERROR(INDEX(Population[Physicians per 1000 people],TablaEuropa[[#This Row],[Fila]]),"")</f>
        <v/>
      </c>
      <c r="AI29" s="8" t="str" cm="1">
        <f t="array" ref="AI29">IFERROR(INDEX(Population[Active military],TablaEuropa[[#This Row],[Fila]]),"")</f>
        <v/>
      </c>
      <c r="AJ29" s="48" t="str" cm="1">
        <f t="array" ref="AJ29">IFERROR(INDEX(Population[Fert.  Rate],TablaEuropa[[#This Row],[Fila]]),"")</f>
        <v/>
      </c>
      <c r="AK29" s="8" t="str" cm="1">
        <f t="array" ref="AK29">IFERROR(INDEX(Population[GDP (PPP, US$ million)],TablaEuropa[[#This Row],[Fila]]),"")</f>
        <v/>
      </c>
      <c r="AL29" s="8" t="e">
        <f>INDEX(TablaPaíses[Fila],MATCH(TablaEuropa[[#This Row],[País]],TablaPaíses[País],0))</f>
        <v>#N/A</v>
      </c>
    </row>
    <row r="30" spans="16:38" x14ac:dyDescent="0.35">
      <c r="P30" s="1" t="s">
        <v>181</v>
      </c>
      <c r="Q30" s="8" t="str" cm="1">
        <f t="array" ref="Q30">INDEX($Z30:$AK30,1,DatosN)</f>
        <v/>
      </c>
      <c r="R30" s="11" t="e" vm="22">
        <v>#VALUE!</v>
      </c>
      <c r="S30" s="4" t="s">
        <v>29</v>
      </c>
      <c r="T30" s="4" t="s">
        <v>102</v>
      </c>
      <c r="U30" s="4" t="s">
        <v>125</v>
      </c>
      <c r="V30" s="6">
        <v>1719</v>
      </c>
      <c r="W30" s="6" t="s">
        <v>64</v>
      </c>
      <c r="X30" s="6" t="s">
        <v>64</v>
      </c>
      <c r="Y30" s="6" t="s">
        <v>69</v>
      </c>
      <c r="Z30" s="8" t="e" cm="1">
        <f t="array" ref="Z30">INDEX(Population[Land Area  (Km²)],TablaEuropa[[#This Row],[Fila]])</f>
        <v>#N/A</v>
      </c>
      <c r="AA30" s="8" t="str" cm="1">
        <f t="array" ref="AA30">IFERROR(INDEX(Population[Population],TablaEuropa[[#This Row],[Fila]]),"")</f>
        <v/>
      </c>
      <c r="AB30" s="8" t="e">
        <f>TablaEuropa[[#This Row],[Población]]/TablaEuropa[[#This Row],[Superficie 
(km²)]]</f>
        <v>#VALUE!</v>
      </c>
      <c r="AC30" s="8" t="e" cm="1">
        <f t="array" ref="AC30">INDEX(Population[Ukraine refugees],TablaEuropa[[#This Row],[Fila]])</f>
        <v>#N/A</v>
      </c>
      <c r="AD30" s="47">
        <v>10</v>
      </c>
      <c r="AE30" s="8" t="e" cm="1">
        <f t="array" ref="AE30">INDEX(Population[Electricity consumption (GW·h/yr)],TablaEuropa[[#This Row],[Fila]])</f>
        <v>#N/A</v>
      </c>
      <c r="AF30" s="37" vm="23">
        <v>51.338000000000001</v>
      </c>
      <c r="AG30" s="49">
        <v>79.099999999999994</v>
      </c>
      <c r="AH30" s="57">
        <v>4.5</v>
      </c>
      <c r="AI30" s="47">
        <v>1000</v>
      </c>
      <c r="AJ30" s="49">
        <v>1.5</v>
      </c>
      <c r="AK30" s="47">
        <v>6289.1654095590802</v>
      </c>
      <c r="AL30" s="8" t="e">
        <f>INDEX(TablaPaíses[Fila],MATCH(TablaEuropa[[#This Row],[País]],TablaPaíses[País],0))</f>
        <v>#N/A</v>
      </c>
    </row>
    <row r="31" spans="16:38" x14ac:dyDescent="0.35">
      <c r="P31" s="1" t="s">
        <v>182</v>
      </c>
      <c r="Q31" s="8" t="str" cm="1">
        <f t="array" ref="Q31">INDEX($Z31:$AK31,1,DatosN)</f>
        <v/>
      </c>
      <c r="R31" s="12" t="s">
        <v>123</v>
      </c>
      <c r="S31" s="4" t="s">
        <v>30</v>
      </c>
      <c r="T31" s="4" t="s">
        <v>103</v>
      </c>
      <c r="U31" s="4" t="s">
        <v>147</v>
      </c>
      <c r="V31" s="6">
        <v>1991</v>
      </c>
      <c r="W31" s="6" t="s">
        <v>71</v>
      </c>
      <c r="X31" s="6" t="s">
        <v>71</v>
      </c>
      <c r="Y31" s="6" t="s">
        <v>72</v>
      </c>
      <c r="Z31" s="8" t="e" cm="1">
        <f t="array" ref="Z31">INDEX(Population[Land Area  (Km²)],TablaEuropa[[#This Row],[Fila]])</f>
        <v>#N/A</v>
      </c>
      <c r="AA31" s="8" t="str" cm="1">
        <f t="array" ref="AA31">IFERROR(INDEX(Population[Population],TablaEuropa[[#This Row],[Fila]]),"")</f>
        <v/>
      </c>
      <c r="AB31" s="8" t="e">
        <f>TablaEuropa[[#This Row],[Población]]/TablaEuropa[[#This Row],[Superficie 
(km²)]]</f>
        <v>#VALUE!</v>
      </c>
      <c r="AC31" s="8" t="e" cm="1">
        <f t="array" ref="AC31">INDEX(Population[Ukraine refugees],TablaEuropa[[#This Row],[Fila]])</f>
        <v>#N/A</v>
      </c>
      <c r="AD31" s="8" t="e" cm="1">
        <f t="array" ref="AD31">INDEX(Population[Natural Gas consumption
(million m³/year)],TablaEuropa[[#This Row],[Fila]])</f>
        <v>#N/A</v>
      </c>
      <c r="AE31" s="8" t="e" cm="1">
        <f t="array" ref="AE31">INDEX(Population[Electricity consumption (GW·h/yr)],TablaEuropa[[#This Row],[Fila]])</f>
        <v>#N/A</v>
      </c>
      <c r="AF31" s="8" t="e" cm="1">
        <f t="array" ref="AF31">INDEX(Population[2017 (Mt CO2)],TablaEuropa[[#This Row],[Fila]])*1000</f>
        <v>#N/A</v>
      </c>
      <c r="AG31" s="48" t="e">
        <f>INDEX(Esperanza_de_vida[Esperanza de vida],MATCH(TablaEuropa[[#This Row],[País]],Esperanza_de_vida[País],0))</f>
        <v>#N/A</v>
      </c>
      <c r="AH31" s="54" t="str" cm="1">
        <f t="array" ref="AH31">IFERROR(INDEX(Population[Physicians per 1000 people],TablaEuropa[[#This Row],[Fila]]),"")</f>
        <v/>
      </c>
      <c r="AI31" s="8" t="str" cm="1">
        <f t="array" ref="AI31">IFERROR(INDEX(Population[Active military],TablaEuropa[[#This Row],[Fila]]),"")</f>
        <v/>
      </c>
      <c r="AJ31" s="48" t="str" cm="1">
        <f t="array" ref="AJ31">IFERROR(INDEX(Population[Fert.  Rate],TablaEuropa[[#This Row],[Fila]]),"")</f>
        <v/>
      </c>
      <c r="AK31" s="8" t="str" cm="1">
        <f t="array" ref="AK31">IFERROR(INDEX(Population[GDP (PPP, US$ million)],TablaEuropa[[#This Row],[Fila]]),"")</f>
        <v/>
      </c>
      <c r="AL31" s="8" t="e">
        <f>INDEX(TablaPaíses[Fila],MATCH(TablaEuropa[[#This Row],[País]],TablaPaíses[País],0))</f>
        <v>#N/A</v>
      </c>
    </row>
    <row r="32" spans="16:38" x14ac:dyDescent="0.35">
      <c r="P32" s="1" t="s">
        <v>104</v>
      </c>
      <c r="Q32" s="8" t="str" cm="1">
        <f t="array" ref="Q32">INDEX($Z32:$AK32,1,DatosN)</f>
        <v/>
      </c>
      <c r="R32" s="12" t="e" vm="24">
        <v>#VALUE!</v>
      </c>
      <c r="S32" s="4" t="s">
        <v>31</v>
      </c>
      <c r="T32" s="4" t="s">
        <v>104</v>
      </c>
      <c r="U32" s="4" t="s">
        <v>125</v>
      </c>
      <c r="V32" s="6">
        <v>1890</v>
      </c>
      <c r="W32" s="6" t="s">
        <v>71</v>
      </c>
      <c r="X32" s="6" t="s">
        <v>71</v>
      </c>
      <c r="Y32" s="6" t="s">
        <v>60</v>
      </c>
      <c r="Z32" s="8" t="e" cm="1">
        <f t="array" ref="Z32">INDEX(Population[Land Area  (Km²)],TablaEuropa[[#This Row],[Fila]])</f>
        <v>#N/A</v>
      </c>
      <c r="AA32" s="8" t="str" cm="1">
        <f t="array" ref="AA32">IFERROR(INDEX(Population[Population],TablaEuropa[[#This Row],[Fila]]),"")</f>
        <v/>
      </c>
      <c r="AB32" s="8" t="e">
        <f>TablaEuropa[[#This Row],[Población]]/TablaEuropa[[#This Row],[Superficie 
(km²)]]</f>
        <v>#VALUE!</v>
      </c>
      <c r="AC32" s="8" t="e" cm="1">
        <f t="array" ref="AC32">INDEX(Population[Ukraine refugees],TablaEuropa[[#This Row],[Fila]])</f>
        <v>#N/A</v>
      </c>
      <c r="AD32" s="8" t="e" cm="1">
        <f t="array" ref="AD32">INDEX(Population[Natural Gas consumption
(million m³/year)],TablaEuropa[[#This Row],[Fila]])</f>
        <v>#N/A</v>
      </c>
      <c r="AE32" s="8" t="e" cm="1">
        <f t="array" ref="AE32">INDEX(Population[Electricity consumption (GW·h/yr)],TablaEuropa[[#This Row],[Fila]])</f>
        <v>#N/A</v>
      </c>
      <c r="AF32" s="8" t="e" cm="1">
        <f t="array" ref="AF32">INDEX(Population[2017 (Mt CO2)],TablaEuropa[[#This Row],[Fila]])*1000</f>
        <v>#N/A</v>
      </c>
      <c r="AG32" s="48" t="e">
        <f>INDEX(Esperanza_de_vida[Esperanza de vida],MATCH(TablaEuropa[[#This Row],[País]],Esperanza_de_vida[País],0))</f>
        <v>#N/A</v>
      </c>
      <c r="AH32" s="54" t="str" cm="1">
        <f t="array" ref="AH32">IFERROR(INDEX(Population[Physicians per 1000 people],TablaEuropa[[#This Row],[Fila]]),"")</f>
        <v/>
      </c>
      <c r="AI32" s="8" t="str" cm="1">
        <f t="array" ref="AI32">IFERROR(INDEX(Population[Active military],TablaEuropa[[#This Row],[Fila]]),"")</f>
        <v/>
      </c>
      <c r="AJ32" s="48" t="str" cm="1">
        <f t="array" ref="AJ32">IFERROR(INDEX(Population[Fert.  Rate],TablaEuropa[[#This Row],[Fila]]),"")</f>
        <v/>
      </c>
      <c r="AK32" s="8" t="str" cm="1">
        <f t="array" ref="AK32">IFERROR(INDEX(Population[GDP (PPP, US$ million)],TablaEuropa[[#This Row],[Fila]]),"")</f>
        <v/>
      </c>
      <c r="AL32" s="8" t="e">
        <f>INDEX(TablaPaíses[Fila],MATCH(TablaEuropa[[#This Row],[País]],TablaPaíses[País],0))</f>
        <v>#N/A</v>
      </c>
    </row>
    <row r="33" spans="16:38" x14ac:dyDescent="0.35">
      <c r="P33" s="1" t="s">
        <v>183</v>
      </c>
      <c r="Q33" s="8" t="str" cm="1">
        <f t="array" ref="Q33">INDEX($Z33:$AK33,1,DatosN)</f>
        <v/>
      </c>
      <c r="R33" s="11" t="s">
        <v>123</v>
      </c>
      <c r="S33" s="4" t="s">
        <v>32</v>
      </c>
      <c r="T33" s="4" t="s">
        <v>105</v>
      </c>
      <c r="U33" s="4" t="s">
        <v>148</v>
      </c>
      <c r="V33" s="6">
        <v>1991</v>
      </c>
      <c r="W33" s="6" t="s">
        <v>64</v>
      </c>
      <c r="X33" s="6" t="s">
        <v>71</v>
      </c>
      <c r="Y33" s="6" t="s">
        <v>60</v>
      </c>
      <c r="Z33" s="8" t="e" cm="1">
        <f t="array" ref="Z33">INDEX(Population[Land Area  (Km²)],TablaEuropa[[#This Row],[Fila]])</f>
        <v>#N/A</v>
      </c>
      <c r="AA33" s="8" t="str" cm="1">
        <f t="array" ref="AA33">IFERROR(INDEX(Population[Population],TablaEuropa[[#This Row],[Fila]]),"")</f>
        <v/>
      </c>
      <c r="AB33" s="8" t="e">
        <f>TablaEuropa[[#This Row],[Población]]/TablaEuropa[[#This Row],[Superficie 
(km²)]]</f>
        <v>#VALUE!</v>
      </c>
      <c r="AC33" s="8" t="e" cm="1">
        <f t="array" ref="AC33">INDEX(Population[Ukraine refugees],TablaEuropa[[#This Row],[Fila]])</f>
        <v>#N/A</v>
      </c>
      <c r="AD33" s="8" t="e" cm="1">
        <f t="array" ref="AD33">INDEX(Population[Natural Gas consumption
(million m³/year)],TablaEuropa[[#This Row],[Fila]])</f>
        <v>#N/A</v>
      </c>
      <c r="AE33" s="8" t="e" cm="1">
        <f t="array" ref="AE33">INDEX(Population[Electricity consumption (GW·h/yr)],TablaEuropa[[#This Row],[Fila]])</f>
        <v>#N/A</v>
      </c>
      <c r="AF33" s="8" t="e" cm="1">
        <f t="array" ref="AF33">INDEX(Population[2017 (Mt CO2)],TablaEuropa[[#This Row],[Fila]])*1000</f>
        <v>#N/A</v>
      </c>
      <c r="AG33" s="48" t="e">
        <f>INDEX(Esperanza_de_vida[Esperanza de vida],MATCH(TablaEuropa[[#This Row],[País]],Esperanza_de_vida[País],0))</f>
        <v>#N/A</v>
      </c>
      <c r="AH33" s="54" t="str" cm="1">
        <f t="array" ref="AH33">IFERROR(INDEX(Population[Physicians per 1000 people],TablaEuropa[[#This Row],[Fila]]),"")</f>
        <v/>
      </c>
      <c r="AI33" s="8" t="str" cm="1">
        <f t="array" ref="AI33">IFERROR(INDEX(Population[Active military],TablaEuropa[[#This Row],[Fila]]),"")</f>
        <v/>
      </c>
      <c r="AJ33" s="48" t="str" cm="1">
        <f t="array" ref="AJ33">IFERROR(INDEX(Population[Fert.  Rate],TablaEuropa[[#This Row],[Fila]]),"")</f>
        <v/>
      </c>
      <c r="AK33" s="8" t="str" cm="1">
        <f t="array" ref="AK33">IFERROR(INDEX(Population[GDP (PPP, US$ million)],TablaEuropa[[#This Row],[Fila]]),"")</f>
        <v/>
      </c>
      <c r="AL33" s="8" t="e">
        <f>INDEX(TablaPaíses[Fila],MATCH(TablaEuropa[[#This Row],[País]],TablaPaíses[País],0))</f>
        <v>#N/A</v>
      </c>
    </row>
    <row r="34" spans="16:38" x14ac:dyDescent="0.35">
      <c r="P34" s="1" t="s">
        <v>184</v>
      </c>
      <c r="Q34" s="8" t="str" cm="1">
        <f t="array" ref="Q34">INDEX($Z34:$AK34,1,DatosN)</f>
        <v/>
      </c>
      <c r="R34" s="12" t="e" vm="25">
        <v>#VALUE!</v>
      </c>
      <c r="S34" s="4" t="s">
        <v>33</v>
      </c>
      <c r="T34" s="4" t="s">
        <v>106</v>
      </c>
      <c r="U34" s="4" t="s">
        <v>144</v>
      </c>
      <c r="V34" s="6">
        <v>1974</v>
      </c>
      <c r="W34" s="6" t="s">
        <v>71</v>
      </c>
      <c r="X34" s="6" t="s">
        <v>64</v>
      </c>
      <c r="Y34" s="6" t="s">
        <v>53</v>
      </c>
      <c r="Z34" s="8" t="e" cm="1">
        <f t="array" ref="Z34">INDEX(Population[Land Area  (Km²)],TablaEuropa[[#This Row],[Fila]])</f>
        <v>#N/A</v>
      </c>
      <c r="AA34" s="8" t="str" cm="1">
        <f t="array" ref="AA34">IFERROR(INDEX(Population[Population],TablaEuropa[[#This Row],[Fila]]),"")</f>
        <v/>
      </c>
      <c r="AB34" s="8" t="e">
        <f>TablaEuropa[[#This Row],[Población]]/TablaEuropa[[#This Row],[Superficie 
(km²)]]</f>
        <v>#VALUE!</v>
      </c>
      <c r="AC34" s="8" t="e" cm="1">
        <f t="array" ref="AC34">INDEX(Population[Ukraine refugees],TablaEuropa[[#This Row],[Fila]])</f>
        <v>#N/A</v>
      </c>
      <c r="AD34" s="47" vm="26">
        <v>97.788461662664503</v>
      </c>
      <c r="AE34" s="8" t="e" cm="1">
        <f t="array" ref="AE34">INDEX(Population[Electricity consumption (GW·h/yr)],TablaEuropa[[#This Row],[Fila]])</f>
        <v>#N/A</v>
      </c>
      <c r="AF34" s="8" t="e" cm="1">
        <f t="array" ref="AF34">INDEX(Population[2017 (Mt CO2)],TablaEuropa[[#This Row],[Fila]])*1000</f>
        <v>#N/A</v>
      </c>
      <c r="AG34" s="48" t="e">
        <f>INDEX(Esperanza_de_vida[Esperanza de vida],MATCH(TablaEuropa[[#This Row],[País]],Esperanza_de_vida[País],0))</f>
        <v>#N/A</v>
      </c>
      <c r="AH34" s="54" t="str" cm="1">
        <f t="array" ref="AH34">IFERROR(INDEX(Population[Physicians per 1000 people],TablaEuropa[[#This Row],[Fila]]),"")</f>
        <v/>
      </c>
      <c r="AI34" s="8" t="str" cm="1">
        <f t="array" ref="AI34">IFERROR(INDEX(Population[Active military],TablaEuropa[[#This Row],[Fila]]),"")</f>
        <v/>
      </c>
      <c r="AJ34" s="48" t="str" cm="1">
        <f t="array" ref="AJ34">IFERROR(INDEX(Population[Fert.  Rate],TablaEuropa[[#This Row],[Fila]]),"")</f>
        <v/>
      </c>
      <c r="AK34" s="8" t="str" cm="1">
        <f t="array" ref="AK34">IFERROR(INDEX(Population[GDP (PPP, US$ million)],TablaEuropa[[#This Row],[Fila]]),"")</f>
        <v/>
      </c>
      <c r="AL34" s="8" t="e">
        <f>INDEX(TablaPaíses[Fila],MATCH(TablaEuropa[[#This Row],[País]],TablaPaíses[País],0))</f>
        <v>#N/A</v>
      </c>
    </row>
    <row r="35" spans="16:38" x14ac:dyDescent="0.35">
      <c r="P35" s="1" t="s">
        <v>185</v>
      </c>
      <c r="Q35" s="8" t="str" cm="1">
        <f t="array" ref="Q35">INDEX($Z35:$AK35,1,DatosN)</f>
        <v/>
      </c>
      <c r="R35" s="11" t="e" vm="27">
        <v>#VALUE!</v>
      </c>
      <c r="S35" s="4" t="s">
        <v>34</v>
      </c>
      <c r="T35" s="4" t="s">
        <v>107</v>
      </c>
      <c r="U35" s="4" t="s">
        <v>149</v>
      </c>
      <c r="V35" s="6">
        <v>1991</v>
      </c>
      <c r="W35" s="6" t="s">
        <v>64</v>
      </c>
      <c r="X35" s="6" t="s">
        <v>64</v>
      </c>
      <c r="Y35" s="6" t="s">
        <v>72</v>
      </c>
      <c r="Z35" s="8" t="e" cm="1">
        <f t="array" ref="Z35">INDEX(Population[Land Area  (Km²)],TablaEuropa[[#This Row],[Fila]])</f>
        <v>#N/A</v>
      </c>
      <c r="AA35" s="8" t="str" cm="1">
        <f t="array" ref="AA35">IFERROR(INDEX(Population[Population],TablaEuropa[[#This Row],[Fila]]),"")</f>
        <v/>
      </c>
      <c r="AB35" s="8" t="e">
        <f>TablaEuropa[[#This Row],[Población]]/TablaEuropa[[#This Row],[Superficie 
(km²)]]</f>
        <v>#VALUE!</v>
      </c>
      <c r="AC35" s="8" t="e" cm="1">
        <f t="array" ref="AC35">INDEX(Population[Ukraine refugees],TablaEuropa[[#This Row],[Fila]])</f>
        <v>#N/A</v>
      </c>
      <c r="AD35" s="8" t="e" cm="1">
        <f t="array" ref="AD35">INDEX(Population[Natural Gas consumption
(million m³/year)],TablaEuropa[[#This Row],[Fila]])</f>
        <v>#N/A</v>
      </c>
      <c r="AE35" s="8" t="e" cm="1">
        <f t="array" ref="AE35">INDEX(Population[Electricity consumption (GW·h/yr)],TablaEuropa[[#This Row],[Fila]])</f>
        <v>#N/A</v>
      </c>
      <c r="AF35" s="8" t="e" cm="1">
        <f t="array" ref="AF35">INDEX(Population[2017 (Mt CO2)],TablaEuropa[[#This Row],[Fila]])*1000</f>
        <v>#N/A</v>
      </c>
      <c r="AG35" s="48" t="e">
        <f>INDEX(Esperanza_de_vida[Esperanza de vida],MATCH(TablaEuropa[[#This Row],[País]],Esperanza_de_vida[País],0))</f>
        <v>#N/A</v>
      </c>
      <c r="AH35" s="54" t="str" cm="1">
        <f t="array" ref="AH35">IFERROR(INDEX(Population[Physicians per 1000 people],TablaEuropa[[#This Row],[Fila]]),"")</f>
        <v/>
      </c>
      <c r="AI35" s="8" t="str" cm="1">
        <f t="array" ref="AI35">IFERROR(INDEX(Population[Active military],TablaEuropa[[#This Row],[Fila]]),"")</f>
        <v/>
      </c>
      <c r="AJ35" s="48" t="str" cm="1">
        <f t="array" ref="AJ35">IFERROR(INDEX(Population[Fert.  Rate],TablaEuropa[[#This Row],[Fila]]),"")</f>
        <v/>
      </c>
      <c r="AK35" s="8" t="str" cm="1">
        <f t="array" ref="AK35">IFERROR(INDEX(Population[GDP (PPP, US$ million)],TablaEuropa[[#This Row],[Fila]]),"")</f>
        <v/>
      </c>
      <c r="AL35" s="8" t="e">
        <f>INDEX(TablaPaíses[Fila],MATCH(TablaEuropa[[#This Row],[País]],TablaPaíses[País],0))</f>
        <v>#N/A</v>
      </c>
    </row>
    <row r="36" spans="16:38" x14ac:dyDescent="0.35">
      <c r="P36" s="1" t="s">
        <v>186</v>
      </c>
      <c r="Q36" s="8" t="str" cm="1">
        <f t="array" ref="Q36">INDEX($Z36:$AK36,1,DatosN)</f>
        <v/>
      </c>
      <c r="R36" s="11" t="s">
        <v>123</v>
      </c>
      <c r="S36" s="4" t="s">
        <v>35</v>
      </c>
      <c r="T36" s="4" t="s">
        <v>108</v>
      </c>
      <c r="U36" s="4" t="s">
        <v>141</v>
      </c>
      <c r="V36" s="6">
        <v>1861</v>
      </c>
      <c r="W36" s="6" t="s">
        <v>64</v>
      </c>
      <c r="X36" s="6" t="s">
        <v>64</v>
      </c>
      <c r="Y36" s="6" t="s">
        <v>69</v>
      </c>
      <c r="Z36" s="8" t="e" cm="1">
        <f t="array" ref="Z36">INDEX(Population[Land Area  (Km²)],TablaEuropa[[#This Row],[Fila]])</f>
        <v>#N/A</v>
      </c>
      <c r="AA36" s="8" t="str" cm="1">
        <f t="array" ref="AA36">IFERROR(INDEX(Population[Population],TablaEuropa[[#This Row],[Fila]]),"")</f>
        <v/>
      </c>
      <c r="AB36" s="8" t="e">
        <f>TablaEuropa[[#This Row],[Población]]/TablaEuropa[[#This Row],[Superficie 
(km²)]]</f>
        <v>#VALUE!</v>
      </c>
      <c r="AC36" s="8" t="e" cm="1">
        <f t="array" ref="AC36">INDEX(Population[Ukraine refugees],TablaEuropa[[#This Row],[Fila]])</f>
        <v>#N/A</v>
      </c>
      <c r="AD36" s="47">
        <v>10</v>
      </c>
      <c r="AE36" s="37">
        <v>1000</v>
      </c>
      <c r="AF36" s="37">
        <v>50</v>
      </c>
      <c r="AG36" s="50">
        <v>69</v>
      </c>
      <c r="AH36" s="54" t="str" cm="1">
        <f t="array" ref="AH36">IFERROR(INDEX(Population[Physicians per 1000 people],TablaEuropa[[#This Row],[Fila]]),"")</f>
        <v/>
      </c>
      <c r="AI36" s="47">
        <v>0</v>
      </c>
      <c r="AJ36" s="50">
        <v>1.5</v>
      </c>
      <c r="AK36" s="47">
        <v>6074.8843885893702</v>
      </c>
      <c r="AL36" s="8" t="e">
        <f>INDEX(TablaPaíses[Fila],MATCH(TablaEuropa[[#This Row],[País]],TablaPaíses[País],0))</f>
        <v>#N/A</v>
      </c>
    </row>
    <row r="37" spans="16:38" x14ac:dyDescent="0.35">
      <c r="P37" s="1" t="s">
        <v>36</v>
      </c>
      <c r="Q37" s="8" t="str" cm="1">
        <f t="array" ref="Q37">INDEX($Z37:$AK37,1,DatosN)</f>
        <v/>
      </c>
      <c r="R37" s="11" t="e" vm="28">
        <v>#VALUE!</v>
      </c>
      <c r="S37" s="4" t="s">
        <v>36</v>
      </c>
      <c r="T37" s="4" t="s">
        <v>109</v>
      </c>
      <c r="U37" s="4" t="s">
        <v>150</v>
      </c>
      <c r="V37" s="6">
        <v>2006</v>
      </c>
      <c r="W37" s="6" t="s">
        <v>64</v>
      </c>
      <c r="X37" s="6" t="s">
        <v>71</v>
      </c>
      <c r="Y37" s="6" t="s">
        <v>60</v>
      </c>
      <c r="Z37" s="8" t="e" cm="1">
        <f t="array" ref="Z37">INDEX(Population[Land Area  (Km²)],TablaEuropa[[#This Row],[Fila]])</f>
        <v>#N/A</v>
      </c>
      <c r="AA37" s="8" t="str" cm="1">
        <f t="array" ref="AA37">IFERROR(INDEX(Population[Population],TablaEuropa[[#This Row],[Fila]]),"")</f>
        <v/>
      </c>
      <c r="AB37" s="8" t="e">
        <f>TablaEuropa[[#This Row],[Población]]/TablaEuropa[[#This Row],[Superficie 
(km²)]]</f>
        <v>#VALUE!</v>
      </c>
      <c r="AC37" s="8" t="e" cm="1">
        <f t="array" ref="AC37">INDEX(Population[Ukraine refugees],TablaEuropa[[#This Row],[Fila]])</f>
        <v>#N/A</v>
      </c>
      <c r="AD37" s="47" vm="29">
        <v>64.664697002011494</v>
      </c>
      <c r="AE37" s="8" t="e" cm="1">
        <f t="array" ref="AE37">INDEX(Population[Electricity consumption (GW·h/yr)],TablaEuropa[[#This Row],[Fila]])</f>
        <v>#N/A</v>
      </c>
      <c r="AF37" s="37" vm="30">
        <v>2016.85</v>
      </c>
      <c r="AG37" s="48" t="e">
        <f>INDEX(Esperanza_de_vida[Esperanza de vida],MATCH(TablaEuropa[[#This Row],[País]],Esperanza_de_vida[País],0))</f>
        <v>#N/A</v>
      </c>
      <c r="AH37" s="54" t="str" cm="1">
        <f t="array" ref="AH37">IFERROR(INDEX(Population[Physicians per 1000 people],TablaEuropa[[#This Row],[Fila]]),"")</f>
        <v/>
      </c>
      <c r="AI37" s="8" t="str" cm="1">
        <f t="array" ref="AI37">IFERROR(INDEX(Population[Active military],TablaEuropa[[#This Row],[Fila]]),"")</f>
        <v/>
      </c>
      <c r="AJ37" s="48" t="str" cm="1">
        <f t="array" ref="AJ37">IFERROR(INDEX(Population[Fert.  Rate],TablaEuropa[[#This Row],[Fila]]),"")</f>
        <v/>
      </c>
      <c r="AK37" s="8" t="str" cm="1">
        <f t="array" ref="AK37">IFERROR(INDEX(Population[GDP (PPP, US$ million)],TablaEuropa[[#This Row],[Fila]]),"")</f>
        <v/>
      </c>
      <c r="AL37" s="8" t="e">
        <f>INDEX(TablaPaíses[Fila],MATCH(TablaEuropa[[#This Row],[País]],TablaPaíses[País],0))</f>
        <v>#N/A</v>
      </c>
    </row>
    <row r="38" spans="16:38" x14ac:dyDescent="0.35">
      <c r="P38" s="1" t="s">
        <v>187</v>
      </c>
      <c r="Q38" s="8" t="str" cm="1">
        <f t="array" ref="Q38">INDEX($Z38:$AK38,1,DatosN)</f>
        <v/>
      </c>
      <c r="R38" s="11" t="e" vm="31">
        <v>#VALUE!</v>
      </c>
      <c r="S38" s="4" t="s">
        <v>37</v>
      </c>
      <c r="T38" s="4" t="s">
        <v>110</v>
      </c>
      <c r="U38" s="4" t="s">
        <v>151</v>
      </c>
      <c r="V38" s="6">
        <v>1905</v>
      </c>
      <c r="W38" s="6" t="s">
        <v>64</v>
      </c>
      <c r="X38" s="6" t="s">
        <v>71</v>
      </c>
      <c r="Y38" s="6" t="s">
        <v>60</v>
      </c>
      <c r="Z38" s="8" t="e" cm="1">
        <f t="array" ref="Z38">INDEX(Population[Land Area  (Km²)],TablaEuropa[[#This Row],[Fila]])</f>
        <v>#N/A</v>
      </c>
      <c r="AA38" s="8" t="str" cm="1">
        <f t="array" ref="AA38">IFERROR(INDEX(Population[Population],TablaEuropa[[#This Row],[Fila]]),"")</f>
        <v/>
      </c>
      <c r="AB38" s="8" t="e">
        <f>TablaEuropa[[#This Row],[Población]]/TablaEuropa[[#This Row],[Superficie 
(km²)]]</f>
        <v>#VALUE!</v>
      </c>
      <c r="AC38" s="8" t="e" cm="1">
        <f t="array" ref="AC38">INDEX(Population[Ukraine refugees],TablaEuropa[[#This Row],[Fila]])</f>
        <v>#N/A</v>
      </c>
      <c r="AD38" s="8" t="e" cm="1">
        <f t="array" ref="AD38">INDEX(Population[Natural Gas consumption
(million m³/year)],TablaEuropa[[#This Row],[Fila]])</f>
        <v>#N/A</v>
      </c>
      <c r="AE38" s="8" t="e" cm="1">
        <f t="array" ref="AE38">INDEX(Population[Electricity consumption (GW·h/yr)],TablaEuropa[[#This Row],[Fila]])</f>
        <v>#N/A</v>
      </c>
      <c r="AF38" s="8" t="e" cm="1">
        <f t="array" ref="AF38">INDEX(Population[2017 (Mt CO2)],TablaEuropa[[#This Row],[Fila]])*1000</f>
        <v>#N/A</v>
      </c>
      <c r="AG38" s="48" t="e">
        <f>INDEX(Esperanza_de_vida[Esperanza de vida],MATCH(TablaEuropa[[#This Row],[País]],Esperanza_de_vida[País],0))</f>
        <v>#N/A</v>
      </c>
      <c r="AH38" s="54" t="str" cm="1">
        <f t="array" ref="AH38">IFERROR(INDEX(Population[Physicians per 1000 people],TablaEuropa[[#This Row],[Fila]]),"")</f>
        <v/>
      </c>
      <c r="AI38" s="8" t="str" cm="1">
        <f t="array" ref="AI38">IFERROR(INDEX(Population[Active military],TablaEuropa[[#This Row],[Fila]]),"")</f>
        <v/>
      </c>
      <c r="AJ38" s="48" t="str" cm="1">
        <f t="array" ref="AJ38">IFERROR(INDEX(Population[Fert.  Rate],TablaEuropa[[#This Row],[Fila]]),"")</f>
        <v/>
      </c>
      <c r="AK38" s="8" t="str" cm="1">
        <f t="array" ref="AK38">IFERROR(INDEX(Population[GDP (PPP, US$ million)],TablaEuropa[[#This Row],[Fila]]),"")</f>
        <v/>
      </c>
      <c r="AL38" s="8" t="e">
        <f>INDEX(TablaPaíses[Fila],MATCH(TablaEuropa[[#This Row],[País]],TablaPaíses[País],0))</f>
        <v>#N/A</v>
      </c>
    </row>
    <row r="39" spans="16:38" x14ac:dyDescent="0.35">
      <c r="P39" s="1" t="s">
        <v>188</v>
      </c>
      <c r="Q39" s="8" t="str" cm="1">
        <f t="array" ref="Q39">INDEX($Z39:$AK39,1,DatosN)</f>
        <v/>
      </c>
      <c r="R39" s="12" t="e" vm="32">
        <v>#VALUE!</v>
      </c>
      <c r="S39" s="4" t="s">
        <v>38</v>
      </c>
      <c r="T39" s="4" t="s">
        <v>111</v>
      </c>
      <c r="U39" s="4" t="s">
        <v>152</v>
      </c>
      <c r="V39" s="6">
        <v>1815</v>
      </c>
      <c r="W39" s="6" t="s">
        <v>71</v>
      </c>
      <c r="X39" s="6" t="s">
        <v>71</v>
      </c>
      <c r="Y39" s="6" t="s">
        <v>60</v>
      </c>
      <c r="Z39" s="8" t="e" cm="1">
        <f t="array" ref="Z39">INDEX(Population[Land Area  (Km²)],TablaEuropa[[#This Row],[Fila]])</f>
        <v>#N/A</v>
      </c>
      <c r="AA39" s="8" t="str" cm="1">
        <f t="array" ref="AA39">IFERROR(INDEX(Population[Population],TablaEuropa[[#This Row],[Fila]]),"")</f>
        <v/>
      </c>
      <c r="AB39" s="8" t="e">
        <f>TablaEuropa[[#This Row],[Población]]/TablaEuropa[[#This Row],[Superficie 
(km²)]]</f>
        <v>#VALUE!</v>
      </c>
      <c r="AC39" s="8" t="e" cm="1">
        <f t="array" ref="AC39">INDEX(Population[Ukraine refugees],TablaEuropa[[#This Row],[Fila]])</f>
        <v>#N/A</v>
      </c>
      <c r="AD39" s="8" t="e" cm="1">
        <f t="array" ref="AD39">INDEX(Population[Natural Gas consumption
(million m³/year)],TablaEuropa[[#This Row],[Fila]])</f>
        <v>#N/A</v>
      </c>
      <c r="AE39" s="8" t="e" cm="1">
        <f t="array" ref="AE39">INDEX(Population[Electricity consumption (GW·h/yr)],TablaEuropa[[#This Row],[Fila]])</f>
        <v>#N/A</v>
      </c>
      <c r="AF39" s="8" t="e" cm="1">
        <f t="array" ref="AF39">INDEX(Population[2017 (Mt CO2)],TablaEuropa[[#This Row],[Fila]])*1000</f>
        <v>#N/A</v>
      </c>
      <c r="AG39" s="48" t="e">
        <f>INDEX(Esperanza_de_vida[Esperanza de vida],MATCH(TablaEuropa[[#This Row],[País]],Esperanza_de_vida[País],0))</f>
        <v>#N/A</v>
      </c>
      <c r="AH39" s="54" t="str" cm="1">
        <f t="array" ref="AH39">IFERROR(INDEX(Population[Physicians per 1000 people],TablaEuropa[[#This Row],[Fila]]),"")</f>
        <v/>
      </c>
      <c r="AI39" s="8" t="str" cm="1">
        <f t="array" ref="AI39">IFERROR(INDEX(Population[Active military],TablaEuropa[[#This Row],[Fila]]),"")</f>
        <v/>
      </c>
      <c r="AJ39" s="48" t="str" cm="1">
        <f t="array" ref="AJ39">IFERROR(INDEX(Population[Fert.  Rate],TablaEuropa[[#This Row],[Fila]]),"")</f>
        <v/>
      </c>
      <c r="AK39" s="8" t="str" cm="1">
        <f t="array" ref="AK39">IFERROR(INDEX(Population[GDP (PPP, US$ million)],TablaEuropa[[#This Row],[Fila]]),"")</f>
        <v/>
      </c>
      <c r="AL39" s="8" t="e">
        <f>INDEX(TablaPaíses[Fila],MATCH(TablaEuropa[[#This Row],[País]],TablaPaíses[País],0))</f>
        <v>#N/A</v>
      </c>
    </row>
    <row r="40" spans="16:38" x14ac:dyDescent="0.35">
      <c r="P40" s="1" t="s">
        <v>189</v>
      </c>
      <c r="Q40" s="8" t="str" cm="1">
        <f t="array" ref="Q40">INDEX($Z40:$AK40,1,DatosN)</f>
        <v/>
      </c>
      <c r="R40" s="12" t="s">
        <v>123</v>
      </c>
      <c r="S40" s="4" t="s">
        <v>39</v>
      </c>
      <c r="T40" s="4" t="s">
        <v>112</v>
      </c>
      <c r="U40" s="4" t="s">
        <v>153</v>
      </c>
      <c r="V40" s="6">
        <v>1918</v>
      </c>
      <c r="W40" s="6" t="s">
        <v>71</v>
      </c>
      <c r="X40" s="6" t="s">
        <v>71</v>
      </c>
      <c r="Y40" s="6" t="s">
        <v>72</v>
      </c>
      <c r="Z40" s="8" t="e" cm="1">
        <f t="array" ref="Z40">INDEX(Population[Land Area  (Km²)],TablaEuropa[[#This Row],[Fila]])</f>
        <v>#N/A</v>
      </c>
      <c r="AA40" s="8" t="str" cm="1">
        <f t="array" ref="AA40">IFERROR(INDEX(Population[Population],TablaEuropa[[#This Row],[Fila]]),"")</f>
        <v/>
      </c>
      <c r="AB40" s="8" t="e">
        <f>TablaEuropa[[#This Row],[Población]]/TablaEuropa[[#This Row],[Superficie 
(km²)]]</f>
        <v>#VALUE!</v>
      </c>
      <c r="AC40" s="8" t="e" cm="1">
        <f t="array" ref="AC40">INDEX(Population[Ukraine refugees],TablaEuropa[[#This Row],[Fila]])</f>
        <v>#N/A</v>
      </c>
      <c r="AD40" s="8" t="e" cm="1">
        <f t="array" ref="AD40">INDEX(Population[Natural Gas consumption
(million m³/year)],TablaEuropa[[#This Row],[Fila]])</f>
        <v>#N/A</v>
      </c>
      <c r="AE40" s="8" t="e" cm="1">
        <f t="array" ref="AE40">INDEX(Population[Electricity consumption (GW·h/yr)],TablaEuropa[[#This Row],[Fila]])</f>
        <v>#N/A</v>
      </c>
      <c r="AF40" s="8" t="e" cm="1">
        <f t="array" ref="AF40">INDEX(Population[2017 (Mt CO2)],TablaEuropa[[#This Row],[Fila]])*1000</f>
        <v>#N/A</v>
      </c>
      <c r="AG40" s="48" t="e">
        <f>INDEX(Esperanza_de_vida[Esperanza de vida],MATCH(TablaEuropa[[#This Row],[País]],Esperanza_de_vida[País],0))</f>
        <v>#N/A</v>
      </c>
      <c r="AH40" s="54" t="str" cm="1">
        <f t="array" ref="AH40">IFERROR(INDEX(Population[Physicians per 1000 people],TablaEuropa[[#This Row],[Fila]]),"")</f>
        <v/>
      </c>
      <c r="AI40" s="8" t="str" cm="1">
        <f t="array" ref="AI40">IFERROR(INDEX(Population[Active military],TablaEuropa[[#This Row],[Fila]]),"")</f>
        <v/>
      </c>
      <c r="AJ40" s="48" t="str" cm="1">
        <f t="array" ref="AJ40">IFERROR(INDEX(Population[Fert.  Rate],TablaEuropa[[#This Row],[Fila]]),"")</f>
        <v/>
      </c>
      <c r="AK40" s="8" t="str" cm="1">
        <f t="array" ref="AK40">IFERROR(INDEX(Population[GDP (PPP, US$ million)],TablaEuropa[[#This Row],[Fila]]),"")</f>
        <v/>
      </c>
      <c r="AL40" s="8" t="e">
        <f>INDEX(TablaPaíses[Fila],MATCH(TablaEuropa[[#This Row],[País]],TablaPaíses[País],0))</f>
        <v>#N/A</v>
      </c>
    </row>
    <row r="41" spans="16:38" x14ac:dyDescent="0.35">
      <c r="P41" s="1" t="s">
        <v>190</v>
      </c>
      <c r="Q41" s="8" t="str" cm="1">
        <f t="array" ref="Q41">INDEX($Z41:$AK41,1,DatosN)</f>
        <v/>
      </c>
      <c r="R41" s="12" t="s">
        <v>123</v>
      </c>
      <c r="S41" s="4" t="s">
        <v>40</v>
      </c>
      <c r="T41" s="4" t="s">
        <v>113</v>
      </c>
      <c r="U41" s="4" t="s">
        <v>154</v>
      </c>
      <c r="V41" s="6">
        <v>1139</v>
      </c>
      <c r="W41" s="6" t="s">
        <v>71</v>
      </c>
      <c r="X41" s="6" t="s">
        <v>71</v>
      </c>
      <c r="Y41" s="6" t="s">
        <v>60</v>
      </c>
      <c r="Z41" s="8" t="e" cm="1">
        <f t="array" ref="Z41">INDEX(Population[Land Area  (Km²)],TablaEuropa[[#This Row],[Fila]])</f>
        <v>#N/A</v>
      </c>
      <c r="AA41" s="8" t="str" cm="1">
        <f t="array" ref="AA41">IFERROR(INDEX(Population[Population],TablaEuropa[[#This Row],[Fila]]),"")</f>
        <v/>
      </c>
      <c r="AB41" s="8" t="e">
        <f>TablaEuropa[[#This Row],[Población]]/TablaEuropa[[#This Row],[Superficie 
(km²)]]</f>
        <v>#VALUE!</v>
      </c>
      <c r="AC41" s="8" t="e" cm="1">
        <f t="array" ref="AC41">INDEX(Population[Ukraine refugees],TablaEuropa[[#This Row],[Fila]])</f>
        <v>#N/A</v>
      </c>
      <c r="AD41" s="8" t="e" cm="1">
        <f t="array" ref="AD41">INDEX(Population[Natural Gas consumption
(million m³/year)],TablaEuropa[[#This Row],[Fila]])</f>
        <v>#N/A</v>
      </c>
      <c r="AE41" s="8" t="e" cm="1">
        <f t="array" ref="AE41">INDEX(Population[Electricity consumption (GW·h/yr)],TablaEuropa[[#This Row],[Fila]])</f>
        <v>#N/A</v>
      </c>
      <c r="AF41" s="8" t="e" cm="1">
        <f t="array" ref="AF41">INDEX(Population[2017 (Mt CO2)],TablaEuropa[[#This Row],[Fila]])*1000</f>
        <v>#N/A</v>
      </c>
      <c r="AG41" s="48" t="e">
        <f>INDEX(Esperanza_de_vida[Esperanza de vida],MATCH(TablaEuropa[[#This Row],[País]],Esperanza_de_vida[País],0))</f>
        <v>#N/A</v>
      </c>
      <c r="AH41" s="54" t="str" cm="1">
        <f t="array" ref="AH41">IFERROR(INDEX(Population[Physicians per 1000 people],TablaEuropa[[#This Row],[Fila]]),"")</f>
        <v/>
      </c>
      <c r="AI41" s="8" t="str" cm="1">
        <f t="array" ref="AI41">IFERROR(INDEX(Population[Active military],TablaEuropa[[#This Row],[Fila]]),"")</f>
        <v/>
      </c>
      <c r="AJ41" s="48" t="str" cm="1">
        <f t="array" ref="AJ41">IFERROR(INDEX(Population[Fert.  Rate],TablaEuropa[[#This Row],[Fila]]),"")</f>
        <v/>
      </c>
      <c r="AK41" s="8" t="str" cm="1">
        <f t="array" ref="AK41">IFERROR(INDEX(Population[GDP (PPP, US$ million)],TablaEuropa[[#This Row],[Fila]]),"")</f>
        <v/>
      </c>
      <c r="AL41" s="8" t="e">
        <f>INDEX(TablaPaíses[Fila],MATCH(TablaEuropa[[#This Row],[País]],TablaPaíses[País],0))</f>
        <v>#N/A</v>
      </c>
    </row>
    <row r="42" spans="16:38" x14ac:dyDescent="0.35">
      <c r="P42" s="1" t="s">
        <v>191</v>
      </c>
      <c r="Q42" s="8" t="str" cm="1">
        <f t="array" ref="Q42">INDEX($Z42:$AK42,1,DatosN)</f>
        <v/>
      </c>
      <c r="R42" s="11" t="s">
        <v>123</v>
      </c>
      <c r="S42" s="4" t="s">
        <v>41</v>
      </c>
      <c r="T42" s="4" t="s">
        <v>114</v>
      </c>
      <c r="U42" s="4" t="s">
        <v>144</v>
      </c>
      <c r="V42" s="6">
        <v>1801</v>
      </c>
      <c r="W42" s="6" t="s">
        <v>64</v>
      </c>
      <c r="X42" s="6" t="s">
        <v>71</v>
      </c>
      <c r="Y42" s="6" t="s">
        <v>60</v>
      </c>
      <c r="Z42" s="8" t="e" cm="1">
        <f t="array" ref="Z42">INDEX(Population[Land Area  (Km²)],TablaEuropa[[#This Row],[Fila]])</f>
        <v>#N/A</v>
      </c>
      <c r="AA42" s="8" t="str" cm="1">
        <f t="array" ref="AA42">IFERROR(INDEX(Population[Population],TablaEuropa[[#This Row],[Fila]]),"")</f>
        <v/>
      </c>
      <c r="AB42" s="8" t="e">
        <f>TablaEuropa[[#This Row],[Población]]/TablaEuropa[[#This Row],[Superficie 
(km²)]]</f>
        <v>#VALUE!</v>
      </c>
      <c r="AC42" s="8" t="e" cm="1">
        <f t="array" ref="AC42">INDEX(Population[Ukraine refugees],TablaEuropa[[#This Row],[Fila]])</f>
        <v>#N/A</v>
      </c>
      <c r="AD42" s="8" t="e" cm="1">
        <f t="array" ref="AD42">INDEX(Population[Natural Gas consumption
(million m³/year)],TablaEuropa[[#This Row],[Fila]])</f>
        <v>#N/A</v>
      </c>
      <c r="AE42" s="8" t="e" cm="1">
        <f t="array" ref="AE42">INDEX(Population[Electricity consumption (GW·h/yr)],TablaEuropa[[#This Row],[Fila]])</f>
        <v>#N/A</v>
      </c>
      <c r="AF42" s="8" t="e" cm="1">
        <f t="array" ref="AF42">INDEX(Population[2017 (Mt CO2)],TablaEuropa[[#This Row],[Fila]])*1000</f>
        <v>#N/A</v>
      </c>
      <c r="AG42" s="48" t="e">
        <f>INDEX(Esperanza_de_vida[Esperanza de vida],MATCH(TablaEuropa[[#This Row],[País]],Esperanza_de_vida[País],0))</f>
        <v>#N/A</v>
      </c>
      <c r="AH42" s="54" t="str" cm="1">
        <f t="array" ref="AH42">IFERROR(INDEX(Population[Physicians per 1000 people],TablaEuropa[[#This Row],[Fila]]),"")</f>
        <v/>
      </c>
      <c r="AI42" s="8" t="str" cm="1">
        <f t="array" ref="AI42">IFERROR(INDEX(Population[Active military],TablaEuropa[[#This Row],[Fila]]),"")</f>
        <v/>
      </c>
      <c r="AJ42" s="48" t="str" cm="1">
        <f t="array" ref="AJ42">IFERROR(INDEX(Population[Fert.  Rate],TablaEuropa[[#This Row],[Fila]]),"")</f>
        <v/>
      </c>
      <c r="AK42" s="8" t="str" cm="1">
        <f t="array" ref="AK42">IFERROR(INDEX(Population[GDP (PPP, US$ million)],TablaEuropa[[#This Row],[Fila]]),"")</f>
        <v/>
      </c>
      <c r="AL42" s="8" t="e">
        <f>INDEX(TablaPaíses[Fila],MATCH(TablaEuropa[[#This Row],[País]],TablaPaíses[País],0))</f>
        <v>#N/A</v>
      </c>
    </row>
    <row r="43" spans="16:38" x14ac:dyDescent="0.35">
      <c r="P43" s="1" t="s">
        <v>42</v>
      </c>
      <c r="Q43" s="8" t="str" cm="1">
        <f t="array" ref="Q43">INDEX($Z43:$AK43,1,DatosN)</f>
        <v/>
      </c>
      <c r="R43" s="12" t="e" vm="33">
        <v>#VALUE!</v>
      </c>
      <c r="S43" s="4" t="s">
        <v>42</v>
      </c>
      <c r="T43" s="4" t="s">
        <v>115</v>
      </c>
      <c r="U43" s="4" t="s">
        <v>155</v>
      </c>
      <c r="V43" s="6">
        <v>1993</v>
      </c>
      <c r="W43" s="6" t="s">
        <v>71</v>
      </c>
      <c r="X43" s="6" t="s">
        <v>71</v>
      </c>
      <c r="Y43" s="6" t="s">
        <v>60</v>
      </c>
      <c r="Z43" s="8" t="e" cm="1">
        <f t="array" ref="Z43">INDEX(Population[Land Area  (Km²)],TablaEuropa[[#This Row],[Fila]])</f>
        <v>#N/A</v>
      </c>
      <c r="AA43" s="8" t="str" cm="1">
        <f t="array" ref="AA43">IFERROR(INDEX(Population[Population],TablaEuropa[[#This Row],[Fila]]),"")</f>
        <v/>
      </c>
      <c r="AB43" s="8" t="e">
        <f>TablaEuropa[[#This Row],[Población]]/TablaEuropa[[#This Row],[Superficie 
(km²)]]</f>
        <v>#VALUE!</v>
      </c>
      <c r="AC43" s="8" t="e" cm="1">
        <f t="array" ref="AC43">INDEX(Population[Ukraine refugees],TablaEuropa[[#This Row],[Fila]])</f>
        <v>#N/A</v>
      </c>
      <c r="AD43" s="8" t="e" cm="1">
        <f t="array" ref="AD43">INDEX(Population[Natural Gas consumption
(million m³/year)],TablaEuropa[[#This Row],[Fila]])</f>
        <v>#N/A</v>
      </c>
      <c r="AE43" s="8" t="e" cm="1">
        <f t="array" ref="AE43">INDEX(Population[Electricity consumption (GW·h/yr)],TablaEuropa[[#This Row],[Fila]])</f>
        <v>#N/A</v>
      </c>
      <c r="AF43" s="8" t="e" cm="1">
        <f t="array" ref="AF43">INDEX(Population[2017 (Mt CO2)],TablaEuropa[[#This Row],[Fila]])*1000</f>
        <v>#N/A</v>
      </c>
      <c r="AG43" s="48" t="e">
        <f>INDEX(Esperanza_de_vida[Esperanza de vida],MATCH(TablaEuropa[[#This Row],[País]],Esperanza_de_vida[País],0))</f>
        <v>#N/A</v>
      </c>
      <c r="AH43" s="54" t="str" cm="1">
        <f t="array" ref="AH43">IFERROR(INDEX(Population[Physicians per 1000 people],TablaEuropa[[#This Row],[Fila]]),"")</f>
        <v/>
      </c>
      <c r="AI43" s="8" t="str" cm="1">
        <f t="array" ref="AI43">IFERROR(INDEX(Population[Active military],TablaEuropa[[#This Row],[Fila]]),"")</f>
        <v/>
      </c>
      <c r="AJ43" s="48" t="str" cm="1">
        <f t="array" ref="AJ43">IFERROR(INDEX(Population[Fert.  Rate],TablaEuropa[[#This Row],[Fila]]),"")</f>
        <v/>
      </c>
      <c r="AK43" s="8" t="str" cm="1">
        <f t="array" ref="AK43">IFERROR(INDEX(Population[GDP (PPP, US$ million)],TablaEuropa[[#This Row],[Fila]]),"")</f>
        <v/>
      </c>
      <c r="AL43" s="8" t="e">
        <f>INDEX(TablaPaíses[Fila],MATCH(TablaEuropa[[#This Row],[País]],TablaPaíses[País],0))</f>
        <v>#N/A</v>
      </c>
    </row>
    <row r="44" spans="16:38" x14ac:dyDescent="0.35">
      <c r="P44" s="1" t="s">
        <v>43</v>
      </c>
      <c r="Q44" s="8" t="str" cm="1">
        <f t="array" ref="Q44">INDEX($Z44:$AK44,1,DatosN)</f>
        <v/>
      </c>
      <c r="R44" s="12" t="s">
        <v>123</v>
      </c>
      <c r="S44" s="4" t="s">
        <v>43</v>
      </c>
      <c r="T44" s="4" t="s">
        <v>116</v>
      </c>
      <c r="U44" s="4" t="s">
        <v>149</v>
      </c>
      <c r="V44" s="6">
        <v>1878</v>
      </c>
      <c r="W44" s="6" t="s">
        <v>71</v>
      </c>
      <c r="X44" s="6" t="s">
        <v>71</v>
      </c>
      <c r="Y44" s="6" t="s">
        <v>72</v>
      </c>
      <c r="Z44" s="8" t="e" cm="1">
        <f t="array" ref="Z44">INDEX(Population[Land Area  (Km²)],TablaEuropa[[#This Row],[Fila]])</f>
        <v>#N/A</v>
      </c>
      <c r="AA44" s="8" t="str" cm="1">
        <f t="array" ref="AA44">IFERROR(INDEX(Population[Population],TablaEuropa[[#This Row],[Fila]]),"")</f>
        <v/>
      </c>
      <c r="AB44" s="8" t="e">
        <f>TablaEuropa[[#This Row],[Población]]/TablaEuropa[[#This Row],[Superficie 
(km²)]]</f>
        <v>#VALUE!</v>
      </c>
      <c r="AC44" s="8" t="e" cm="1">
        <f t="array" ref="AC44">INDEX(Population[Ukraine refugees],TablaEuropa[[#This Row],[Fila]])</f>
        <v>#N/A</v>
      </c>
      <c r="AD44" s="8" t="e" cm="1">
        <f t="array" ref="AD44">INDEX(Population[Natural Gas consumption
(million m³/year)],TablaEuropa[[#This Row],[Fila]])</f>
        <v>#N/A</v>
      </c>
      <c r="AE44" s="8" t="e" cm="1">
        <f t="array" ref="AE44">INDEX(Population[Electricity consumption (GW·h/yr)],TablaEuropa[[#This Row],[Fila]])</f>
        <v>#N/A</v>
      </c>
      <c r="AF44" s="8" t="e" cm="1">
        <f t="array" ref="AF44">INDEX(Population[2017 (Mt CO2)],TablaEuropa[[#This Row],[Fila]])*1000</f>
        <v>#N/A</v>
      </c>
      <c r="AG44" s="48" t="e">
        <f>INDEX(Esperanza_de_vida[Esperanza de vida],MATCH(TablaEuropa[[#This Row],[País]],Esperanza_de_vida[País],0))</f>
        <v>#N/A</v>
      </c>
      <c r="AH44" s="54" t="str" cm="1">
        <f t="array" ref="AH44">IFERROR(INDEX(Population[Physicians per 1000 people],TablaEuropa[[#This Row],[Fila]]),"")</f>
        <v/>
      </c>
      <c r="AI44" s="8" t="str" cm="1">
        <f t="array" ref="AI44">IFERROR(INDEX(Population[Active military],TablaEuropa[[#This Row],[Fila]]),"")</f>
        <v/>
      </c>
      <c r="AJ44" s="48" t="str" cm="1">
        <f t="array" ref="AJ44">IFERROR(INDEX(Population[Fert.  Rate],TablaEuropa[[#This Row],[Fila]]),"")</f>
        <v/>
      </c>
      <c r="AK44" s="8" t="str" cm="1">
        <f t="array" ref="AK44">IFERROR(INDEX(Population[GDP (PPP, US$ million)],TablaEuropa[[#This Row],[Fila]]),"")</f>
        <v/>
      </c>
      <c r="AL44" s="8" t="e">
        <f>INDEX(TablaPaíses[Fila],MATCH(TablaEuropa[[#This Row],[País]],TablaPaíses[País],0))</f>
        <v>#N/A</v>
      </c>
    </row>
    <row r="45" spans="16:38" hidden="1" x14ac:dyDescent="0.35">
      <c r="P45" s="1" t="s">
        <v>68</v>
      </c>
      <c r="Q45" s="8" t="str" cm="1">
        <f t="array" ref="Q45">INDEX($Z45:$AK45,1,DatosN)</f>
        <v/>
      </c>
      <c r="R45" s="11" t="s">
        <v>123</v>
      </c>
      <c r="S45" s="4" t="s">
        <v>44</v>
      </c>
      <c r="T45" s="4" t="s">
        <v>117</v>
      </c>
      <c r="U45" s="4" t="s">
        <v>129</v>
      </c>
      <c r="V45" s="6">
        <v>1547</v>
      </c>
      <c r="W45" s="6" t="s">
        <v>64</v>
      </c>
      <c r="X45" s="6" t="s">
        <v>64</v>
      </c>
      <c r="Y45" s="6" t="s">
        <v>68</v>
      </c>
      <c r="Z45" s="8" t="e" cm="1">
        <f t="array" ref="Z45">INDEX(Population[Land Area  (Km²)],TablaEuropa[[#This Row],[Fila]])</f>
        <v>#N/A</v>
      </c>
      <c r="AA45" s="8" t="str" cm="1">
        <f t="array" ref="AA45">IFERROR(INDEX(Population[Population],TablaEuropa[[#This Row],[Fila]]),"")</f>
        <v/>
      </c>
      <c r="AB45" s="8" t="e">
        <f>TablaEuropa[[#This Row],[Población]]/TablaEuropa[[#This Row],[Superficie 
(km²)]]</f>
        <v>#VALUE!</v>
      </c>
      <c r="AC45" s="8" t="e" cm="1">
        <f t="array" ref="AC45">INDEX(Population[Ukraine refugees],TablaEuropa[[#This Row],[Fila]])</f>
        <v>#N/A</v>
      </c>
      <c r="AD45" s="8" t="e" cm="1">
        <f t="array" ref="AD45">INDEX(Population[Natural Gas consumption
(million m³/year)],TablaEuropa[[#This Row],[Fila]])</f>
        <v>#N/A</v>
      </c>
      <c r="AE45" s="8" t="e" cm="1">
        <f t="array" ref="AE45">INDEX(Population[Electricity consumption (GW·h/yr)],TablaEuropa[[#This Row],[Fila]])</f>
        <v>#N/A</v>
      </c>
      <c r="AF45" s="8" t="e" cm="1">
        <f t="array" ref="AF45">INDEX(Population[2017 (Mt CO2)],TablaEuropa[[#This Row],[Fila]])*1000</f>
        <v>#N/A</v>
      </c>
      <c r="AG45" s="48" t="e">
        <f>INDEX(Esperanza_de_vida[Esperanza de vida],MATCH(TablaEuropa[[#This Row],[País]],Esperanza_de_vida[País],0))</f>
        <v>#N/A</v>
      </c>
      <c r="AH45" s="54" t="str" cm="1">
        <f t="array" ref="AH45">IFERROR(INDEX(Population[Physicians per 1000 people],TablaEuropa[[#This Row],[Fila]]),"")</f>
        <v/>
      </c>
      <c r="AI45" s="8" t="str" cm="1">
        <f t="array" ref="AI45">IFERROR(INDEX(Population[Active military],TablaEuropa[[#This Row],[Fila]]),"")</f>
        <v/>
      </c>
      <c r="AJ45" s="48" t="str" cm="1">
        <f t="array" ref="AJ45">IFERROR(INDEX(Population[Fert.  Rate],TablaEuropa[[#This Row],[Fila]]),"")</f>
        <v/>
      </c>
      <c r="AK45" s="8" t="str" cm="1">
        <f t="array" ref="AK45">IFERROR(INDEX(Population[GDP (PPP, US$ million)],TablaEuropa[[#This Row],[Fila]]),"")</f>
        <v/>
      </c>
      <c r="AL45" s="8" t="e">
        <f>INDEX(TablaPaíses[Fila],MATCH(TablaEuropa[[#This Row],[País]],TablaPaíses[País],0))</f>
        <v>#N/A</v>
      </c>
    </row>
    <row r="46" spans="16:38" x14ac:dyDescent="0.35">
      <c r="P46" s="1" t="s">
        <v>118</v>
      </c>
      <c r="Q46" s="8" t="str" cm="1">
        <f t="array" ref="Q46">INDEX($Z46:$AK46,1,DatosN)</f>
        <v/>
      </c>
      <c r="R46" s="11" t="e" vm="34">
        <v>#VALUE!</v>
      </c>
      <c r="S46" s="4" t="s">
        <v>45</v>
      </c>
      <c r="T46" s="4" t="s">
        <v>118</v>
      </c>
      <c r="U46" s="4" t="s">
        <v>133</v>
      </c>
      <c r="V46" s="6">
        <v>1243</v>
      </c>
      <c r="W46" s="6" t="s">
        <v>64</v>
      </c>
      <c r="X46" s="6" t="s">
        <v>64</v>
      </c>
      <c r="Y46" s="6" t="s">
        <v>69</v>
      </c>
      <c r="Z46" s="8" t="e" cm="1">
        <f t="array" ref="Z46">INDEX(Population[Land Area  (Km²)],TablaEuropa[[#This Row],[Fila]])</f>
        <v>#N/A</v>
      </c>
      <c r="AA46" s="8" t="str" cm="1">
        <f t="array" ref="AA46">IFERROR(INDEX(Population[Population],TablaEuropa[[#This Row],[Fila]]),"")</f>
        <v/>
      </c>
      <c r="AB46" s="8" t="e">
        <f>TablaEuropa[[#This Row],[Población]]/TablaEuropa[[#This Row],[Superficie 
(km²)]]</f>
        <v>#VALUE!</v>
      </c>
      <c r="AC46" s="8" t="e" cm="1">
        <f t="array" ref="AC46">INDEX(Population[Ukraine refugees],TablaEuropa[[#This Row],[Fila]])</f>
        <v>#N/A</v>
      </c>
      <c r="AD46" s="47">
        <v>10</v>
      </c>
      <c r="AE46" s="37">
        <v>1000</v>
      </c>
      <c r="AF46" s="37">
        <v>50</v>
      </c>
      <c r="AG46" s="49" vm="35">
        <v>85.417073170731697</v>
      </c>
      <c r="AH46" s="54" t="str" cm="1">
        <f t="array" ref="AH46">IFERROR(INDEX(Population[Physicians per 1000 people],TablaEuropa[[#This Row],[Fila]]),"")</f>
        <v/>
      </c>
      <c r="AI46" s="47">
        <v>0</v>
      </c>
      <c r="AJ46" s="50">
        <v>1.5</v>
      </c>
      <c r="AK46" s="8" t="str" cm="1">
        <f t="array" ref="AK46">IFERROR(INDEX(Population[GDP (PPP, US$ million)],TablaEuropa[[#This Row],[Fila]]),"")</f>
        <v/>
      </c>
      <c r="AL46" s="8" t="e">
        <f>INDEX(TablaPaíses[Fila],MATCH(TablaEuropa[[#This Row],[País]],TablaPaíses[País],0))</f>
        <v>#N/A</v>
      </c>
    </row>
    <row r="47" spans="16:38" x14ac:dyDescent="0.35">
      <c r="P47" s="1" t="s">
        <v>192</v>
      </c>
      <c r="Q47" s="8" t="str" cm="1">
        <f t="array" ref="Q47">INDEX($Z47:$AK47,1,DatosN)</f>
        <v/>
      </c>
      <c r="R47" s="11" t="s">
        <v>123</v>
      </c>
      <c r="S47" s="4" t="s">
        <v>46</v>
      </c>
      <c r="T47" s="4" t="s">
        <v>119</v>
      </c>
      <c r="U47" s="4" t="s">
        <v>130</v>
      </c>
      <c r="V47" s="6">
        <v>1878</v>
      </c>
      <c r="W47" s="6" t="s">
        <v>64</v>
      </c>
      <c r="X47" s="6" t="s">
        <v>64</v>
      </c>
      <c r="Y47" s="6" t="s">
        <v>73</v>
      </c>
      <c r="Z47" s="8" t="e" cm="1">
        <f t="array" ref="Z47">INDEX(Population[Land Area  (Km²)],TablaEuropa[[#This Row],[Fila]])</f>
        <v>#N/A</v>
      </c>
      <c r="AA47" s="8" t="str" cm="1">
        <f t="array" ref="AA47">IFERROR(INDEX(Population[Population],TablaEuropa[[#This Row],[Fila]]),"")</f>
        <v/>
      </c>
      <c r="AB47" s="8" t="e">
        <f>TablaEuropa[[#This Row],[Población]]/TablaEuropa[[#This Row],[Superficie 
(km²)]]</f>
        <v>#VALUE!</v>
      </c>
      <c r="AC47" s="8" t="e" cm="1">
        <f t="array" ref="AC47">INDEX(Population[Ukraine refugees],TablaEuropa[[#This Row],[Fila]])</f>
        <v>#N/A</v>
      </c>
      <c r="AD47" s="8" t="e" cm="1">
        <f t="array" ref="AD47">INDEX(Population[Natural Gas consumption
(million m³/year)],TablaEuropa[[#This Row],[Fila]])</f>
        <v>#N/A</v>
      </c>
      <c r="AE47" s="8" t="e" cm="1">
        <f t="array" ref="AE47">INDEX(Population[Electricity consumption (GW·h/yr)],TablaEuropa[[#This Row],[Fila]])</f>
        <v>#N/A</v>
      </c>
      <c r="AF47" s="8" t="e" cm="1">
        <f t="array" ref="AF47">INDEX(Population[2017 (Mt CO2)],TablaEuropa[[#This Row],[Fila]])*1000</f>
        <v>#N/A</v>
      </c>
      <c r="AG47" s="48" t="e">
        <f>INDEX(Esperanza_de_vida[Esperanza de vida],MATCH(TablaEuropa[[#This Row],[País]],Esperanza_de_vida[País],0))</f>
        <v>#N/A</v>
      </c>
      <c r="AH47" s="54" t="str" cm="1">
        <f t="array" ref="AH47">IFERROR(INDEX(Population[Physicians per 1000 people],TablaEuropa[[#This Row],[Fila]]),"")</f>
        <v/>
      </c>
      <c r="AI47" s="8" t="str" cm="1">
        <f t="array" ref="AI47">IFERROR(INDEX(Population[Active military],TablaEuropa[[#This Row],[Fila]]),"")</f>
        <v/>
      </c>
      <c r="AJ47" s="48" t="str" cm="1">
        <f t="array" ref="AJ47">IFERROR(INDEX(Population[Fert.  Rate],TablaEuropa[[#This Row],[Fila]]),"")</f>
        <v/>
      </c>
      <c r="AK47" s="8" t="str" cm="1">
        <f t="array" ref="AK47">IFERROR(INDEX(Population[GDP (PPP, US$ million)],TablaEuropa[[#This Row],[Fila]]),"")</f>
        <v/>
      </c>
      <c r="AL47" s="8" t="e">
        <f>INDEX(TablaPaíses[Fila],MATCH(TablaEuropa[[#This Row],[País]],TablaPaíses[País],0))</f>
        <v>#N/A</v>
      </c>
    </row>
    <row r="48" spans="16:38" x14ac:dyDescent="0.35">
      <c r="P48" s="1" t="s">
        <v>193</v>
      </c>
      <c r="Q48" s="8" t="str" cm="1">
        <f t="array" ref="Q48">INDEX($Z48:$AK48,1,DatosN)</f>
        <v/>
      </c>
      <c r="R48" s="12" t="s">
        <v>123</v>
      </c>
      <c r="S48" s="4" t="s">
        <v>47</v>
      </c>
      <c r="T48" s="4" t="s">
        <v>120</v>
      </c>
      <c r="U48" s="4" t="s">
        <v>140</v>
      </c>
      <c r="V48" s="6">
        <v>1523</v>
      </c>
      <c r="W48" s="6" t="s">
        <v>71</v>
      </c>
      <c r="X48" s="6" t="s">
        <v>64</v>
      </c>
      <c r="Y48" s="6" t="s">
        <v>53</v>
      </c>
      <c r="Z48" s="8" t="e" cm="1">
        <f t="array" ref="Z48">INDEX(Population[Land Area  (Km²)],TablaEuropa[[#This Row],[Fila]])</f>
        <v>#N/A</v>
      </c>
      <c r="AA48" s="8" t="str" cm="1">
        <f t="array" ref="AA48">IFERROR(INDEX(Population[Population],TablaEuropa[[#This Row],[Fila]]),"")</f>
        <v/>
      </c>
      <c r="AB48" s="8" t="e">
        <f>TablaEuropa[[#This Row],[Población]]/TablaEuropa[[#This Row],[Superficie 
(km²)]]</f>
        <v>#VALUE!</v>
      </c>
      <c r="AC48" s="8" t="e" cm="1">
        <f t="array" ref="AC48">INDEX(Population[Ukraine refugees],TablaEuropa[[#This Row],[Fila]])</f>
        <v>#N/A</v>
      </c>
      <c r="AD48" s="8" t="e" cm="1">
        <f t="array" ref="AD48">INDEX(Population[Natural Gas consumption
(million m³/year)],TablaEuropa[[#This Row],[Fila]])</f>
        <v>#N/A</v>
      </c>
      <c r="AE48" s="8" t="e" cm="1">
        <f t="array" ref="AE48">INDEX(Population[Electricity consumption (GW·h/yr)],TablaEuropa[[#This Row],[Fila]])</f>
        <v>#N/A</v>
      </c>
      <c r="AF48" s="8" t="e" cm="1">
        <f t="array" ref="AF48">INDEX(Population[2017 (Mt CO2)],TablaEuropa[[#This Row],[Fila]])*1000</f>
        <v>#N/A</v>
      </c>
      <c r="AG48" s="48" t="e">
        <f>INDEX(Esperanza_de_vida[Esperanza de vida],MATCH(TablaEuropa[[#This Row],[País]],Esperanza_de_vida[País],0))</f>
        <v>#N/A</v>
      </c>
      <c r="AH48" s="54" t="str" cm="1">
        <f t="array" ref="AH48">IFERROR(INDEX(Population[Physicians per 1000 people],TablaEuropa[[#This Row],[Fila]]),"")</f>
        <v/>
      </c>
      <c r="AI48" s="8" t="str" cm="1">
        <f t="array" ref="AI48">IFERROR(INDEX(Population[Active military],TablaEuropa[[#This Row],[Fila]]),"")</f>
        <v/>
      </c>
      <c r="AJ48" s="48" t="str" cm="1">
        <f t="array" ref="AJ48">IFERROR(INDEX(Population[Fert.  Rate],TablaEuropa[[#This Row],[Fila]]),"")</f>
        <v/>
      </c>
      <c r="AK48" s="8" t="str" cm="1">
        <f t="array" ref="AK48">IFERROR(INDEX(Population[GDP (PPP, US$ million)],TablaEuropa[[#This Row],[Fila]]),"")</f>
        <v/>
      </c>
      <c r="AL48" s="8" t="e">
        <f>INDEX(TablaPaíses[Fila],MATCH(TablaEuropa[[#This Row],[País]],TablaPaíses[País],0))</f>
        <v>#N/A</v>
      </c>
    </row>
    <row r="49" spans="1:38" x14ac:dyDescent="0.35">
      <c r="P49" s="2" t="s">
        <v>194</v>
      </c>
      <c r="Q49" s="8" t="str" cm="1">
        <f t="array" ref="Q49">INDEX($Z49:$AK49,1,DatosN)</f>
        <v/>
      </c>
      <c r="R49" s="13" t="e" vm="36">
        <v>#VALUE!</v>
      </c>
      <c r="S49" s="5" t="s">
        <v>48</v>
      </c>
      <c r="T49" s="5" t="s">
        <v>121</v>
      </c>
      <c r="U49" s="5" t="s">
        <v>125</v>
      </c>
      <c r="V49" s="7">
        <v>1815</v>
      </c>
      <c r="W49" s="7" t="s">
        <v>64</v>
      </c>
      <c r="X49" s="7" t="s">
        <v>64</v>
      </c>
      <c r="Y49" s="7" t="s">
        <v>69</v>
      </c>
      <c r="Z49" s="8" t="e" cm="1">
        <f t="array" ref="Z49">INDEX(Population[Land Area  (Km²)],TablaEuropa[[#This Row],[Fila]])</f>
        <v>#N/A</v>
      </c>
      <c r="AA49" s="8" t="str" cm="1">
        <f t="array" ref="AA49">IFERROR(INDEX(Population[Population],TablaEuropa[[#This Row],[Fila]]),"")</f>
        <v/>
      </c>
      <c r="AB49" s="8" t="e">
        <f>TablaEuropa[[#This Row],[Población]]/TablaEuropa[[#This Row],[Superficie 
(km²)]]</f>
        <v>#VALUE!</v>
      </c>
      <c r="AC49" s="8" t="e" cm="1">
        <f t="array" ref="AC49">INDEX(Population[Ukraine refugees],TablaEuropa[[#This Row],[Fila]])</f>
        <v>#N/A</v>
      </c>
      <c r="AD49" s="8" t="e" cm="1">
        <f t="array" ref="AD49">INDEX(Population[Natural Gas consumption
(million m³/year)],TablaEuropa[[#This Row],[Fila]])</f>
        <v>#N/A</v>
      </c>
      <c r="AE49" s="8" t="e" cm="1">
        <f t="array" ref="AE49">INDEX(Population[Electricity consumption (GW·h/yr)],TablaEuropa[[#This Row],[Fila]])</f>
        <v>#N/A</v>
      </c>
      <c r="AF49" s="8" t="e" cm="1">
        <f t="array" ref="AF49">INDEX(Population[2017 (Mt CO2)],TablaEuropa[[#This Row],[Fila]])*1000</f>
        <v>#N/A</v>
      </c>
      <c r="AG49" s="48" t="e">
        <f>INDEX(Esperanza_de_vida[Esperanza de vida],MATCH(TablaEuropa[[#This Row],[País]],Esperanza_de_vida[País],0))</f>
        <v>#N/A</v>
      </c>
      <c r="AH49" s="54" t="str" cm="1">
        <f t="array" ref="AH49">IFERROR(INDEX(Population[Physicians per 1000 people],TablaEuropa[[#This Row],[Fila]]),"")</f>
        <v/>
      </c>
      <c r="AI49" s="8" t="str" cm="1">
        <f t="array" ref="AI49">IFERROR(INDEX(Population[Active military],TablaEuropa[[#This Row],[Fila]]),"")</f>
        <v/>
      </c>
      <c r="AJ49" s="48" t="str" cm="1">
        <f t="array" ref="AJ49">IFERROR(INDEX(Population[Fert.  Rate],TablaEuropa[[#This Row],[Fila]]),"")</f>
        <v/>
      </c>
      <c r="AK49" s="8" t="str" cm="1">
        <f t="array" ref="AK49">IFERROR(INDEX(Population[GDP (PPP, US$ million)],TablaEuropa[[#This Row],[Fila]]),"")</f>
        <v/>
      </c>
      <c r="AL49" s="8" t="e">
        <f>INDEX(TablaPaíses[Fila],MATCH(TablaEuropa[[#This Row],[País]],TablaPaíses[País],0))</f>
        <v>#N/A</v>
      </c>
    </row>
    <row r="50" spans="1:38" x14ac:dyDescent="0.35">
      <c r="P50" s="1" t="s">
        <v>49</v>
      </c>
      <c r="Q50" s="8" t="str" cm="1">
        <f t="array" ref="Q50">INDEX($Z50:$AK50,1,DatosN)</f>
        <v/>
      </c>
      <c r="R50" s="11" t="e" vm="37">
        <v>#VALUE!</v>
      </c>
      <c r="S50" s="4" t="s">
        <v>49</v>
      </c>
      <c r="T50" s="4" t="s">
        <v>122</v>
      </c>
      <c r="U50" s="4" t="s">
        <v>156</v>
      </c>
      <c r="V50" s="6">
        <v>1991</v>
      </c>
      <c r="W50" s="7" t="s">
        <v>64</v>
      </c>
      <c r="X50" s="6" t="s">
        <v>64</v>
      </c>
      <c r="Y50" s="6" t="s">
        <v>67</v>
      </c>
      <c r="Z50" s="8" t="e" cm="1">
        <f t="array" ref="Z50">INDEX(Population[Land Area  (Km²)],TablaEuropa[[#This Row],[Fila]])</f>
        <v>#N/A</v>
      </c>
      <c r="AA50" s="8" t="str" cm="1">
        <f t="array" ref="AA50">IFERROR(INDEX(Population[Population],TablaEuropa[[#This Row],[Fila]]),"")</f>
        <v/>
      </c>
      <c r="AB50" s="8" t="e">
        <f>TablaEuropa[[#This Row],[Población]]/TablaEuropa[[#This Row],[Superficie 
(km²)]]</f>
        <v>#VALUE!</v>
      </c>
      <c r="AC50" s="8" t="e" cm="1">
        <f t="array" ref="AC50">INDEX(Population[Ukraine refugees],TablaEuropa[[#This Row],[Fila]])</f>
        <v>#N/A</v>
      </c>
      <c r="AD50" s="8" t="e" cm="1">
        <f t="array" ref="AD50">INDEX(Population[Natural Gas consumption
(million m³/year)],TablaEuropa[[#This Row],[Fila]])</f>
        <v>#N/A</v>
      </c>
      <c r="AE50" s="8" t="e" cm="1">
        <f t="array" ref="AE50">INDEX(Population[Electricity consumption (GW·h/yr)],TablaEuropa[[#This Row],[Fila]])</f>
        <v>#N/A</v>
      </c>
      <c r="AF50" s="8" t="e" cm="1">
        <f t="array" ref="AF50">INDEX(Population[2017 (Mt CO2)],TablaEuropa[[#This Row],[Fila]])*1000</f>
        <v>#N/A</v>
      </c>
      <c r="AG50" s="48" t="e">
        <f>INDEX(Esperanza_de_vida[Esperanza de vida],MATCH(TablaEuropa[[#This Row],[País]],Esperanza_de_vida[País],0))</f>
        <v>#N/A</v>
      </c>
      <c r="AH50" s="54" t="str" cm="1">
        <f t="array" ref="AH50">IFERROR(INDEX(Population[Physicians per 1000 people],TablaEuropa[[#This Row],[Fila]]),"")</f>
        <v/>
      </c>
      <c r="AI50" s="8" t="str" cm="1">
        <f t="array" ref="AI50">IFERROR(INDEX(Population[Active military],TablaEuropa[[#This Row],[Fila]]),"")</f>
        <v/>
      </c>
      <c r="AJ50" s="48" t="str" cm="1">
        <f t="array" ref="AJ50">IFERROR(INDEX(Population[Fert.  Rate],TablaEuropa[[#This Row],[Fila]]),"")</f>
        <v/>
      </c>
      <c r="AK50" s="8" t="str" cm="1">
        <f t="array" ref="AK50">IFERROR(INDEX(Population[GDP (PPP, US$ million)],TablaEuropa[[#This Row],[Fila]]),"")</f>
        <v/>
      </c>
      <c r="AL50" s="8" t="e">
        <f>INDEX(TablaPaíses[Fila],MATCH(TablaEuropa[[#This Row],[País]],TablaPaíses[País],0))</f>
        <v>#N/A</v>
      </c>
    </row>
    <row r="51" spans="1:38" x14ac:dyDescent="0.35">
      <c r="P51" s="17" t="s">
        <v>65</v>
      </c>
      <c r="Q51" s="18" cm="1">
        <f t="array" ref="Q51">INDEX($Z51:$AK51,1,DatosN)</f>
        <v>1884018</v>
      </c>
      <c r="R51" s="19"/>
      <c r="S51" s="19"/>
      <c r="T51" s="15"/>
      <c r="U51" s="19"/>
      <c r="V51" s="19"/>
      <c r="W51" s="20"/>
      <c r="X51" s="20"/>
      <c r="Y51" s="19"/>
      <c r="Z51" s="14" t="e">
        <f>SUBTOTAL(109,TablaEuropa[Superficie 
(km²)])</f>
        <v>#N/A</v>
      </c>
      <c r="AA51" s="14">
        <f>SUBTOTAL(109,TablaEuropa[Población])</f>
        <v>1884018</v>
      </c>
      <c r="AB51" s="21" t="e">
        <f>TablaEuropa[[#Totals],[Población]]/TablaEuropa[[#Totals],[Superficie 
(km²)]]</f>
        <v>#N/A</v>
      </c>
      <c r="AC51" s="14" t="e">
        <f>$AC$50</f>
        <v>#N/A</v>
      </c>
      <c r="AD51" s="14" t="e">
        <f>SUBTOTAL(109,TablaEuropa[Consumo de gas natural (Millones m³/año)])</f>
        <v>#N/A</v>
      </c>
      <c r="AE51" s="14" t="e">
        <f>SUBTOTAL(109,TablaEuropa[Consumo de energía eléctrica (GWh/año)])</f>
        <v>#N/A</v>
      </c>
      <c r="AF51" s="14" t="e">
        <f>SUBTOTAL(109,TablaEuropa[Emisiones de dióxido de carbono (Kton/año)])</f>
        <v>#N/A</v>
      </c>
      <c r="AG51" s="53" t="e">
        <f>SUBTOTAL(101,TablaEuropa[Esperanza de vida (Años)])</f>
        <v>#N/A</v>
      </c>
      <c r="AH51" s="55">
        <f>SUBTOTAL(101,TablaEuropa[Médicos por mil habitantes])</f>
        <v>5.166666666666667</v>
      </c>
      <c r="AI51" s="14">
        <f>SUBTOTAL(109,TablaEuropa[Tamaño de las fuerzas armadas])</f>
        <v>2100</v>
      </c>
      <c r="AJ51" s="14"/>
      <c r="AK51" s="16">
        <f>SUBTOTAL(109,TablaEuropa[PIB
(millones US$)])</f>
        <v>22336.602803318161</v>
      </c>
    </row>
    <row r="52" spans="1:38" x14ac:dyDescent="0.35">
      <c r="AC52" s="41"/>
    </row>
    <row r="53" spans="1:38" ht="18.5" x14ac:dyDescent="0.35">
      <c r="A53" s="29" t="s">
        <v>195</v>
      </c>
      <c r="B53" s="62" t="s">
        <v>196</v>
      </c>
      <c r="C53" s="62"/>
      <c r="D53" s="30"/>
      <c r="E53" s="30"/>
    </row>
    <row r="54" spans="1:38" x14ac:dyDescent="0.35">
      <c r="A54" s="29" t="s">
        <v>197</v>
      </c>
      <c r="B54" s="59" t="s">
        <v>285</v>
      </c>
      <c r="C54" s="59"/>
      <c r="D54" s="59"/>
      <c r="E54" s="59"/>
    </row>
    <row r="55" spans="1:38" x14ac:dyDescent="0.35">
      <c r="A55" s="29" t="s">
        <v>198</v>
      </c>
      <c r="B55" s="59" t="s">
        <v>284</v>
      </c>
      <c r="C55" s="59"/>
      <c r="D55" s="59"/>
      <c r="E55" s="59"/>
      <c r="F55" s="59"/>
      <c r="G55" s="59"/>
      <c r="H55" s="31"/>
      <c r="I55" s="31"/>
    </row>
    <row r="56" spans="1:38" x14ac:dyDescent="0.35">
      <c r="A56" s="58" t="s">
        <v>279</v>
      </c>
      <c r="B56" s="59" t="s">
        <v>283</v>
      </c>
      <c r="C56" s="59"/>
      <c r="D56" s="59"/>
      <c r="E56" s="59"/>
      <c r="F56" s="59"/>
      <c r="G56" s="59"/>
      <c r="H56" s="31"/>
      <c r="I56" s="31"/>
    </row>
    <row r="57" spans="1:38" x14ac:dyDescent="0.35">
      <c r="A57" s="30"/>
    </row>
    <row r="58" spans="1:38" x14ac:dyDescent="0.35">
      <c r="A58" s="29" t="s">
        <v>199</v>
      </c>
      <c r="B58" s="59" t="s">
        <v>200</v>
      </c>
      <c r="C58" s="59"/>
      <c r="D58" s="59"/>
      <c r="E58" s="59"/>
      <c r="F58" s="59"/>
      <c r="G58" s="59"/>
      <c r="H58" s="59"/>
      <c r="I58" s="59"/>
      <c r="J58" s="59"/>
      <c r="K58" s="59"/>
    </row>
    <row r="59" spans="1:38" x14ac:dyDescent="0.35">
      <c r="A59" s="29" t="s">
        <v>201</v>
      </c>
      <c r="B59" s="59" t="s">
        <v>202</v>
      </c>
      <c r="C59" s="59"/>
      <c r="D59" s="59"/>
      <c r="E59" s="59"/>
      <c r="F59" s="59"/>
      <c r="G59" s="59"/>
      <c r="H59" s="59"/>
      <c r="I59" s="59"/>
      <c r="J59" s="59"/>
      <c r="K59" s="59"/>
    </row>
    <row r="60" spans="1:38" x14ac:dyDescent="0.35">
      <c r="A60" s="29" t="s">
        <v>281</v>
      </c>
      <c r="B60" s="59" t="s">
        <v>282</v>
      </c>
      <c r="C60" s="59"/>
      <c r="D60" s="59"/>
      <c r="E60" s="59"/>
      <c r="F60" s="59"/>
      <c r="G60" s="59"/>
      <c r="H60" s="59"/>
      <c r="I60" s="59"/>
      <c r="J60" s="59"/>
      <c r="K60" s="59"/>
    </row>
  </sheetData>
  <sheetProtection autoFilter="0"/>
  <mergeCells count="8">
    <mergeCell ref="B60:K60"/>
    <mergeCell ref="B59:K59"/>
    <mergeCell ref="J1:K1"/>
    <mergeCell ref="B53:C53"/>
    <mergeCell ref="B54:E54"/>
    <mergeCell ref="B58:K58"/>
    <mergeCell ref="B56:G56"/>
    <mergeCell ref="B55:G55"/>
  </mergeCells>
  <phoneticPr fontId="16" type="noConversion"/>
  <conditionalFormatting sqref="Q2:R50">
    <cfRule type="expression" dxfId="2" priority="1">
      <formula>DatosTipo=$I$1</formula>
    </cfRule>
  </conditionalFormatting>
  <dataValidations count="1">
    <dataValidation type="list" allowBlank="1" showInputMessage="1" showErrorMessage="1" sqref="J1" xr:uid="{20D8A81D-391C-4B4D-988C-DD1A9762F481}">
      <formula1>$Z$1:$AK$1</formula1>
    </dataValidation>
  </dataValidations>
  <hyperlinks>
    <hyperlink ref="Z1" r:id="rId1" tooltip="Anexo:Países por superficie" display="https://es.wikipedia.org/wiki/Anexo:Pa%C3%ADses_por_superficie" xr:uid="{AEA68B06-37BB-4FC7-95D5-70B2FAB5F729}"/>
    <hyperlink ref="AA1" r:id="rId2" tooltip="Anexo:Países por población" display="https://es.wikipedia.org/wiki/Anexo:Pa%C3%ADses_por_poblaci%C3%B3n" xr:uid="{AEA0D368-C1B4-4B7B-BA48-5FF55D5773D9}"/>
    <hyperlink ref="AB1" r:id="rId3" tooltip="Anexo:Países por densidad de población" display="https://es.wikipedia.org/wiki/Anexo:Pa%C3%ADses_por_densidad_de_poblaci%C3%B3n" xr:uid="{1584583D-9EE4-4AD4-A291-F076932188DF}"/>
    <hyperlink ref="P1" r:id="rId4" xr:uid="{83F32F1B-C688-44FD-A7A5-F193D206542A}"/>
    <hyperlink ref="W1" r:id="rId5" display="https://es.wikipedia.org/wiki/Uni%C3%B3n_Europea" xr:uid="{2F68026A-8401-4F2F-811A-0D51D91B917F}"/>
    <hyperlink ref="X1" r:id="rId6" xr:uid="{153856BC-B769-4196-A105-D2E547A144D7}"/>
    <hyperlink ref="P2" r:id="rId7" tooltip="Albania" display="https://es.wikipedia.org/wiki/Albania" xr:uid="{5EC471E2-D92C-41C1-B032-867FC3625E03}"/>
    <hyperlink ref="P3" r:id="rId8" tooltip="Alemania" display="https://es.wikipedia.org/wiki/Alemania" xr:uid="{290F69F3-0DBC-4C4C-9BDB-E0B82C7461E6}"/>
    <hyperlink ref="P4" r:id="rId9" tooltip="Andorra" display="https://es.wikipedia.org/wiki/Andorra" xr:uid="{86E2AAA8-0B83-48AE-ABF7-8E9430E58901}"/>
    <hyperlink ref="P5" r:id="rId10" tooltip="Armenia" display="https://es.wikipedia.org/wiki/Armenia" xr:uid="{3DF6955C-A581-44D0-A7AC-AAAC05BFFF26}"/>
    <hyperlink ref="P6" r:id="rId11" tooltip="Austria" display="https://es.wikipedia.org/wiki/Austria" xr:uid="{696E5904-0431-4B46-8C5C-8C1F25CDA691}"/>
    <hyperlink ref="P7" r:id="rId12" tooltip="Azerbaiyán" display="https://es.wikipedia.org/wiki/Azerbaiy%C3%A1n" xr:uid="{57C478C1-BF18-4333-B496-35F808695BB4}"/>
    <hyperlink ref="P8" r:id="rId13" tooltip="Bélgica" display="https://es.wikipedia.org/wiki/B%C3%A9lgica" xr:uid="{71A25BC7-3726-4D19-809F-10BBFC79B9A8}"/>
    <hyperlink ref="P9" r:id="rId14" tooltip="Bielorrusia" display="https://es.wikipedia.org/wiki/Bielorrusia" xr:uid="{582379EC-3067-4104-B95C-5E34CA797848}"/>
    <hyperlink ref="P10" r:id="rId15" tooltip="Bosnia y Herzegovina" display="https://es.wikipedia.org/wiki/Bosnia_y_Herzegovina" xr:uid="{EBB73AC4-B279-470E-A049-22FE32DCC5F4}"/>
    <hyperlink ref="P11" r:id="rId16" tooltip="Bulgaria" display="https://es.wikipedia.org/wiki/Bulgaria" xr:uid="{38486EA1-4AF1-4901-BC3B-CB9D06705026}"/>
    <hyperlink ref="P12" r:id="rId17" tooltip="Chipre" display="https://es.wikipedia.org/wiki/Chipre" xr:uid="{15FE90C9-BA2E-4424-B1DB-A1D7DD1F4992}"/>
    <hyperlink ref="P14" r:id="rId18" tooltip="Croacia" display="https://es.wikipedia.org/wiki/Croacia" xr:uid="{DF912289-1557-4881-A300-956F82C9A24F}"/>
    <hyperlink ref="P15" r:id="rId19" tooltip="Dinamarca" display="https://es.wikipedia.org/wiki/Dinamarca" xr:uid="{86248EE6-FEA8-48D0-8EE8-B5EFD2391172}"/>
    <hyperlink ref="P16" r:id="rId20" tooltip="Eslovaquia" display="https://es.wikipedia.org/wiki/Eslovaquia" xr:uid="{96974EFD-A4B1-4AEB-BFBA-13D39E2413FA}"/>
    <hyperlink ref="P17" r:id="rId21" tooltip="Eslovenia" display="https://es.wikipedia.org/wiki/Eslovenia" xr:uid="{F26C6287-7FC6-4E35-83AE-AA0DCE5DCB10}"/>
    <hyperlink ref="P18" r:id="rId22" tooltip="España" display="https://es.wikipedia.org/wiki/Espa%C3%B1a" xr:uid="{79E61A8C-FB0F-4061-BF56-017679988733}"/>
    <hyperlink ref="P19" r:id="rId23" tooltip="Estonia" display="https://es.wikipedia.org/wiki/Estonia" xr:uid="{C905656F-4C99-4EDB-ABF4-E6FCE9F73478}"/>
    <hyperlink ref="P20" r:id="rId24" tooltip="Finlandia" display="https://es.wikipedia.org/wiki/Finlandia" xr:uid="{22CAAD64-527B-4EAD-9033-145EA5DA9131}"/>
    <hyperlink ref="P21" r:id="rId25" tooltip="Francia" display="https://es.wikipedia.org/wiki/Francia" xr:uid="{04DE88E9-777E-4043-9962-C72EEA29D999}"/>
    <hyperlink ref="P22" r:id="rId26" tooltip="Georgia" display="https://es.wikipedia.org/wiki/Georgia" xr:uid="{D4734BBC-3263-4B61-86D4-093B8CC7447B}"/>
    <hyperlink ref="P23" r:id="rId27" tooltip="Grecia" display="https://es.wikipedia.org/wiki/Grecia" xr:uid="{EB494B3A-F850-4017-A19C-91A08FD35272}"/>
    <hyperlink ref="P24" r:id="rId28" tooltip="Hungría" display="https://es.wikipedia.org/wiki/Hungr%C3%ADa" xr:uid="{B4ABF55B-E8EF-413F-B998-A89004A8CDB9}"/>
    <hyperlink ref="P25" r:id="rId29" tooltip="Irlanda" display="https://es.wikipedia.org/wiki/Irlanda" xr:uid="{648262D7-1061-473C-8E5C-71CD5FCB1DEE}"/>
    <hyperlink ref="P26" r:id="rId30" tooltip="Islandia" display="https://es.wikipedia.org/wiki/Islandia" xr:uid="{F19E81C7-37FA-4E08-86DC-F26A5330FC85}"/>
    <hyperlink ref="P27" r:id="rId31" tooltip="Italia" display="https://es.wikipedia.org/wiki/Italia" xr:uid="{2E352F15-4678-4B5D-80DE-5274266FE68E}"/>
    <hyperlink ref="P29" r:id="rId32" tooltip="Letonia" display="https://es.wikipedia.org/wiki/Letonia" xr:uid="{5F5C22DA-C214-447F-90AA-B207B062322E}"/>
    <hyperlink ref="P30" r:id="rId33" tooltip="Liechtenstein" display="https://es.wikipedia.org/wiki/Liechtenstein" xr:uid="{BEB51FF7-08CC-4B4F-8377-438F757E5153}"/>
    <hyperlink ref="P31" r:id="rId34" tooltip="Lituania" display="https://es.wikipedia.org/wiki/Lituania" xr:uid="{FAA36A2C-394B-42DB-9F13-2C413C9CED2C}"/>
    <hyperlink ref="P32" r:id="rId35" tooltip="Luxemburgo" display="https://es.wikipedia.org/wiki/Luxemburgo" xr:uid="{4A465246-B9DA-4B94-A627-7E467C072859}"/>
    <hyperlink ref="P33" r:id="rId36" tooltip="Macedonia del Norte" display="https://es.wikipedia.org/wiki/Macedonia_del_Norte" xr:uid="{E6F43E99-ECD2-4C30-B72E-03AC24F707DA}"/>
    <hyperlink ref="P34" r:id="rId37" tooltip="Malta" display="https://es.wikipedia.org/wiki/Malta" xr:uid="{D59233CC-6851-454E-8CF0-E7BE77DCCE95}"/>
    <hyperlink ref="P35" r:id="rId38" tooltip="Moldavia" display="https://es.wikipedia.org/wiki/Moldavia" xr:uid="{E78BDCB8-DDD6-488A-B726-A648672CC719}"/>
    <hyperlink ref="P36" r:id="rId39" tooltip="Mónaco" display="https://es.wikipedia.org/wiki/M%C3%B3naco" xr:uid="{CED81D13-3B73-4F68-B5EB-77DC9FA549F6}"/>
    <hyperlink ref="P37" r:id="rId40" tooltip="Montenegro" display="https://es.wikipedia.org/wiki/Montenegro" xr:uid="{8B85D1CD-0565-4C71-8881-6F29AC2DD297}"/>
    <hyperlink ref="P38" r:id="rId41" tooltip="Noruega" display="https://es.wikipedia.org/wiki/Noruega" xr:uid="{7EE9AF65-C671-4987-8CD4-357D4DFA6F37}"/>
    <hyperlink ref="P39" r:id="rId42" tooltip="Países Bajos" display="https://es.wikipedia.org/wiki/Pa%C3%ADses_Bajos" xr:uid="{DFD40054-8D53-4360-BE13-9AB9B1757656}"/>
    <hyperlink ref="P40" r:id="rId43" tooltip="Polonia" display="https://es.wikipedia.org/wiki/Polonia" xr:uid="{4790ED89-2DB2-4127-89EB-FB562581F8FE}"/>
    <hyperlink ref="P41" r:id="rId44" tooltip="Portugal" display="https://es.wikipedia.org/wiki/Portugal" xr:uid="{D0D670E6-E0F7-410D-9642-4AA44FE9A3B6}"/>
    <hyperlink ref="P42" r:id="rId45" tooltip="Reino Unido" display="https://es.wikipedia.org/wiki/Reino_Unido" xr:uid="{B22A439E-7B6F-41CC-928B-D9A6D0D035D3}"/>
    <hyperlink ref="P43" r:id="rId46" tooltip="República Checa" display="https://es.wikipedia.org/wiki/Rep%C3%BAblica_Checa" xr:uid="{F074E6C6-1205-4E81-99FD-E8AB3B422DFC}"/>
    <hyperlink ref="P44" r:id="rId47" tooltip="Rumania" display="https://es.wikipedia.org/wiki/Rumania" xr:uid="{F11CE094-2EE1-4958-9396-0B03E76158C8}"/>
    <hyperlink ref="P45" r:id="rId48" tooltip="Rusia" display="https://es.wikipedia.org/wiki/Rusia" xr:uid="{E244FF4E-B7C5-44BD-B72F-7B2CB362552E}"/>
    <hyperlink ref="P46" r:id="rId49" tooltip="San Marino" display="https://es.wikipedia.org/wiki/San_Marino" xr:uid="{0C8DED4A-5DE1-4F80-B8DB-D15B8E8F12B4}"/>
    <hyperlink ref="P47" r:id="rId50" tooltip="Serbia" display="https://es.wikipedia.org/wiki/Serbia" xr:uid="{2F72986B-C67F-48AF-920B-F3AB02A3BDB9}"/>
    <hyperlink ref="P48" r:id="rId51" tooltip="Suecia" display="https://es.wikipedia.org/wiki/Suecia" xr:uid="{C1FAEF63-D94E-4560-96C0-9D3505A17B86}"/>
    <hyperlink ref="P49" r:id="rId52" tooltip="Suiza" display="https://es.wikipedia.org/wiki/Suiza" xr:uid="{C8CF747D-7294-489D-880A-93A9564139F8}"/>
    <hyperlink ref="P50" r:id="rId53" tooltip="Ucrania" display="https://es.wikipedia.org/wiki/Ucrania" xr:uid="{40FDE596-D812-45E0-BB6A-B05EF2D2B150}"/>
    <hyperlink ref="P13" r:id="rId54" tooltip="Ciudad del Vaticano" display="https://es.wikipedia.org/wiki/Ciudad_del_Vaticano" xr:uid="{903A1E42-85ED-4EA3-9329-E71024775448}"/>
    <hyperlink ref="P28" r:id="rId55" tooltip="Kosovo" display="https://es.wikipedia.org/wiki/Kosovo" xr:uid="{0575BE99-902F-4FFD-AE99-587C426E714F}"/>
    <hyperlink ref="B53" r:id="rId56" display="https://pedrowave.blogspot.com/" xr:uid="{71A724BD-A278-4AE9-9748-778161EFD3FA}"/>
    <hyperlink ref="B59" r:id="rId57" display="https://elpais.com/internacional/2022-03-23/guerra-rusia-ucrania-hoy-ultima-hora-de-la-invasion-en-directo.html" xr:uid="{BFAB609D-3E88-4089-BA6B-0368B8D03C1F}"/>
    <hyperlink ref="B58" r:id="rId58" display="https://elpais.com/internacional/2022-03-14/los-mapas-de-la-guerra-en-ucrania-hoy-las-tropas-rusas-avanzan-en-el-donbas.html" xr:uid="{0E23AA41-6BE6-4A9A-A102-7B3096ED0BB3}"/>
    <hyperlink ref="A56" r:id="rId59" xr:uid="{70310F05-2940-41C6-AE1C-82B6528BA76C}"/>
    <hyperlink ref="B60" r:id="rId60" display="https://elpais.com/planeta-futuro/2022-03-23/ninos-en-la-frontera-ucrania-ni-solos-ni-mal-acompanados.html" xr:uid="{5BFFF92A-8662-454E-A8C4-C1B29D40229F}"/>
    <hyperlink ref="B56" r:id="rId61" display="https://creativecommons.org/licenses/by/3.0/igo/deed.es" xr:uid="{C9D6A797-5F76-4758-90DD-C295B46915C6}"/>
    <hyperlink ref="B55" r:id="rId62" display="https://creativecommons.org/licenses/by-nc-sa/3.0/deed.es" xr:uid="{B6AC7466-655A-4367-9CBE-D7C34EE70E1C}"/>
    <hyperlink ref="B54" r:id="rId63" display="https://pedrowave.blogspot.com/2022/03/mapa-europeo-con-power-query.html" xr:uid="{0F8A7808-5CBD-42AC-A9F8-B1D127611D20}"/>
  </hyperlinks>
  <pageMargins left="0.7" right="0.7" top="0.75" bottom="0.75" header="0.3" footer="0.3"/>
  <pageSetup paperSize="9" orientation="portrait" r:id="rId64"/>
  <ignoredErrors>
    <ignoredError sqref="AL2:AL43 AL44:AL50" calculatedColumn="1"/>
    <ignoredError sqref="AC3:AC8 AC2 AC10:AC50" evalError="1"/>
  </ignoredErrors>
  <drawing r:id="rId65"/>
  <tableParts count="1">
    <tablePart r:id="rId66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67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EED29-1783-45A6-AE34-060E787E3992}">
  <sheetPr>
    <tabColor rgb="FF92D050"/>
  </sheetPr>
  <dimension ref="A1:H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39.08984375" style="3" bestFit="1" customWidth="1"/>
    <col min="2" max="2" width="8.7265625" style="3" bestFit="1" customWidth="1"/>
    <col min="3" max="3" width="14.08984375" style="3" bestFit="1" customWidth="1"/>
    <col min="4" max="4" width="10.453125" style="3" bestFit="1" customWidth="1"/>
    <col min="5" max="5" width="20.81640625" style="3" bestFit="1" customWidth="1"/>
    <col min="6" max="6" width="17.08984375" style="3" bestFit="1" customWidth="1"/>
    <col min="7" max="7" width="13.7265625" style="3" bestFit="1" customWidth="1"/>
    <col min="8" max="8" width="10.08984375" style="3" bestFit="1" customWidth="1"/>
    <col min="9" max="9" width="16.36328125" style="3" bestFit="1" customWidth="1"/>
    <col min="10" max="10" width="12.7265625" style="3" bestFit="1" customWidth="1"/>
    <col min="11" max="11" width="23.08984375" style="3" bestFit="1" customWidth="1"/>
    <col min="12" max="12" width="19.453125" style="3" bestFit="1" customWidth="1"/>
    <col min="13" max="13" width="16" style="3" bestFit="1" customWidth="1"/>
    <col min="14" max="14" width="12.36328125" style="3" bestFit="1" customWidth="1"/>
    <col min="15" max="16384" width="10.90625" style="3"/>
  </cols>
  <sheetData>
    <row r="1" spans="1:8" x14ac:dyDescent="0.35">
      <c r="A1" s="3" t="s">
        <v>274</v>
      </c>
      <c r="B1" s="3" t="s">
        <v>275</v>
      </c>
      <c r="C1" t="s">
        <v>286</v>
      </c>
      <c r="D1" t="s">
        <v>287</v>
      </c>
      <c r="E1" t="s">
        <v>288</v>
      </c>
      <c r="F1" t="s">
        <v>289</v>
      </c>
      <c r="G1" t="s">
        <v>290</v>
      </c>
      <c r="H1" t="s">
        <v>291</v>
      </c>
    </row>
    <row r="2" spans="1:8" x14ac:dyDescent="0.35">
      <c r="A2" s="40"/>
      <c r="B2" s="40"/>
      <c r="C2"/>
      <c r="D2"/>
      <c r="E2"/>
      <c r="F2"/>
      <c r="G2"/>
      <c r="H2"/>
    </row>
  </sheetData>
  <phoneticPr fontId="16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343A1-F8C9-4F25-887E-5351DC66F730}">
  <sheetPr>
    <tabColor rgb="FFFF0000"/>
  </sheetPr>
  <dimension ref="A1:B3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16.1796875" style="3" bestFit="1" customWidth="1"/>
    <col min="2" max="2" width="17.26953125" style="3" bestFit="1" customWidth="1"/>
    <col min="3" max="16384" width="10.90625" style="3"/>
  </cols>
  <sheetData>
    <row r="1" spans="1:2" x14ac:dyDescent="0.35">
      <c r="A1" s="3" t="s">
        <v>246</v>
      </c>
      <c r="B1" t="s">
        <v>277</v>
      </c>
    </row>
    <row r="2" spans="1:2" x14ac:dyDescent="0.35">
      <c r="A2" s="40"/>
      <c r="B2" s="36"/>
    </row>
    <row r="3" spans="1:2" x14ac:dyDescent="0.35">
      <c r="A3" s="3" t="s">
        <v>65</v>
      </c>
      <c r="B3" s="36">
        <f>SUBTOTAL(109,Ukraine_refugee[Ukraine refugees])</f>
        <v>0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64B0F-F065-4752-BA3D-2A759952A1CC}">
  <sheetPr>
    <tabColor rgb="FF00B0F0"/>
  </sheetPr>
  <dimension ref="A1:C50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18.54296875" style="3" bestFit="1" customWidth="1"/>
    <col min="2" max="2" width="21.36328125" style="3" bestFit="1" customWidth="1"/>
    <col min="3" max="3" width="5.90625" style="3" bestFit="1" customWidth="1"/>
    <col min="4" max="16384" width="10.90625" style="3"/>
  </cols>
  <sheetData>
    <row r="1" spans="1:3" x14ac:dyDescent="0.35">
      <c r="A1" s="3" t="s">
        <v>54</v>
      </c>
      <c r="B1" s="3" t="s">
        <v>246</v>
      </c>
      <c r="C1" s="3" t="s">
        <v>203</v>
      </c>
    </row>
    <row r="2" spans="1:3" x14ac:dyDescent="0.35">
      <c r="A2" s="32" t="s">
        <v>157</v>
      </c>
      <c r="B2" s="33" t="s">
        <v>157</v>
      </c>
      <c r="C2" s="34" t="e">
        <f>MATCH(TablaPaíses[[#This Row],[Country]],Population[Country],0)</f>
        <v>#N/A</v>
      </c>
    </row>
    <row r="3" spans="1:3" x14ac:dyDescent="0.35">
      <c r="A3" s="32" t="s">
        <v>158</v>
      </c>
      <c r="B3" s="33" t="s">
        <v>214</v>
      </c>
      <c r="C3" s="34" t="e">
        <f>MATCH(TablaPaíses[[#This Row],[Country]],Population[Country],0)</f>
        <v>#N/A</v>
      </c>
    </row>
    <row r="4" spans="1:3" x14ac:dyDescent="0.35">
      <c r="A4" s="32" t="s">
        <v>159</v>
      </c>
      <c r="B4" s="33" t="s">
        <v>159</v>
      </c>
      <c r="C4" s="34" t="e">
        <f>MATCH(TablaPaíses[[#This Row],[Country]],Population[Country],0)</f>
        <v>#N/A</v>
      </c>
    </row>
    <row r="5" spans="1:3" x14ac:dyDescent="0.35">
      <c r="A5" s="32" t="s">
        <v>160</v>
      </c>
      <c r="B5" s="33" t="s">
        <v>160</v>
      </c>
      <c r="C5" s="34" t="e">
        <f>MATCH(TablaPaíses[[#This Row],[Country]],Population[Country],0)</f>
        <v>#N/A</v>
      </c>
    </row>
    <row r="6" spans="1:3" x14ac:dyDescent="0.35">
      <c r="A6" s="32" t="s">
        <v>161</v>
      </c>
      <c r="B6" s="33" t="s">
        <v>161</v>
      </c>
      <c r="C6" s="34" t="e">
        <f>MATCH(TablaPaíses[[#This Row],[Country]],Population[Country],0)</f>
        <v>#N/A</v>
      </c>
    </row>
    <row r="7" spans="1:3" x14ac:dyDescent="0.35">
      <c r="A7" s="32" t="s">
        <v>162</v>
      </c>
      <c r="B7" s="33" t="s">
        <v>226</v>
      </c>
      <c r="C7" s="34" t="e">
        <f>MATCH(TablaPaíses[[#This Row],[Country]],Population[Country],0)</f>
        <v>#N/A</v>
      </c>
    </row>
    <row r="8" spans="1:3" x14ac:dyDescent="0.35">
      <c r="A8" s="32" t="s">
        <v>163</v>
      </c>
      <c r="B8" s="33" t="s">
        <v>223</v>
      </c>
      <c r="C8" s="34" t="e">
        <f>MATCH(TablaPaíses[[#This Row],[Country]],Population[Country],0)</f>
        <v>#N/A</v>
      </c>
    </row>
    <row r="9" spans="1:3" x14ac:dyDescent="0.35">
      <c r="A9" s="32" t="s">
        <v>164</v>
      </c>
      <c r="B9" s="33" t="s">
        <v>229</v>
      </c>
      <c r="C9" s="34" t="e">
        <f>MATCH(TablaPaíses[[#This Row],[Country]],Population[Country],0)</f>
        <v>#N/A</v>
      </c>
    </row>
    <row r="10" spans="1:3" x14ac:dyDescent="0.35">
      <c r="A10" s="32" t="s">
        <v>11</v>
      </c>
      <c r="B10" s="33" t="s">
        <v>238</v>
      </c>
      <c r="C10" s="34" t="e">
        <f>MATCH(TablaPaíses[[#This Row],[Country]],Population[Country],0)</f>
        <v>#N/A</v>
      </c>
    </row>
    <row r="11" spans="1:3" x14ac:dyDescent="0.35">
      <c r="A11" s="32" t="s">
        <v>165</v>
      </c>
      <c r="B11" s="33" t="s">
        <v>165</v>
      </c>
      <c r="C11" s="34" t="e">
        <f>MATCH(TablaPaíses[[#This Row],[Country]],Population[Country],0)</f>
        <v>#N/A</v>
      </c>
    </row>
    <row r="12" spans="1:3" x14ac:dyDescent="0.35">
      <c r="A12" s="32" t="s">
        <v>166</v>
      </c>
      <c r="B12" s="33" t="s">
        <v>243</v>
      </c>
      <c r="C12" s="34" t="e">
        <f>MATCH(TablaPaíses[[#This Row],[Country]],Population[Country],0)</f>
        <v>#N/A</v>
      </c>
    </row>
    <row r="13" spans="1:3" x14ac:dyDescent="0.35">
      <c r="A13" s="32" t="s">
        <v>85</v>
      </c>
      <c r="B13" s="33" t="s">
        <v>247</v>
      </c>
      <c r="C13" s="34" t="e">
        <f>MATCH(TablaPaíses[[#This Row],[Country]],Population[Country],0)</f>
        <v>#N/A</v>
      </c>
    </row>
    <row r="14" spans="1:3" x14ac:dyDescent="0.35">
      <c r="A14" s="32" t="s">
        <v>167</v>
      </c>
      <c r="B14" s="33" t="s">
        <v>236</v>
      </c>
      <c r="C14" s="34" t="e">
        <f>MATCH(TablaPaíses[[#This Row],[Country]],Population[Country],0)</f>
        <v>#N/A</v>
      </c>
    </row>
    <row r="15" spans="1:3" x14ac:dyDescent="0.35">
      <c r="A15" s="32" t="s">
        <v>168</v>
      </c>
      <c r="B15" s="33" t="s">
        <v>231</v>
      </c>
      <c r="C15" s="34" t="e">
        <f>MATCH(TablaPaíses[[#This Row],[Country]],Population[Country],0)</f>
        <v>#N/A</v>
      </c>
    </row>
    <row r="16" spans="1:3" x14ac:dyDescent="0.35">
      <c r="A16" s="32" t="s">
        <v>169</v>
      </c>
      <c r="B16" s="33" t="s">
        <v>233</v>
      </c>
      <c r="C16" s="34" t="e">
        <f>MATCH(TablaPaíses[[#This Row],[Country]],Population[Country],0)</f>
        <v>#N/A</v>
      </c>
    </row>
    <row r="17" spans="1:3" x14ac:dyDescent="0.35">
      <c r="A17" s="32" t="s">
        <v>170</v>
      </c>
      <c r="B17" s="33" t="s">
        <v>241</v>
      </c>
      <c r="C17" s="34" t="e">
        <f>MATCH(TablaPaíses[[#This Row],[Country]],Population[Country],0)</f>
        <v>#N/A</v>
      </c>
    </row>
    <row r="18" spans="1:3" x14ac:dyDescent="0.35">
      <c r="A18" s="32" t="s">
        <v>171</v>
      </c>
      <c r="B18" s="33" t="s">
        <v>218</v>
      </c>
      <c r="C18" s="34" t="e">
        <f>MATCH(TablaPaíses[[#This Row],[Country]],Population[Country],0)</f>
        <v>#N/A</v>
      </c>
    </row>
    <row r="19" spans="1:3" x14ac:dyDescent="0.35">
      <c r="A19" s="32" t="s">
        <v>172</v>
      </c>
      <c r="B19" s="33" t="s">
        <v>172</v>
      </c>
      <c r="C19" s="34" t="e">
        <f>MATCH(TablaPaíses[[#This Row],[Country]],Population[Country],0)</f>
        <v>#N/A</v>
      </c>
    </row>
    <row r="20" spans="1:3" x14ac:dyDescent="0.35">
      <c r="A20" s="32" t="s">
        <v>173</v>
      </c>
      <c r="B20" s="33" t="s">
        <v>232</v>
      </c>
      <c r="C20" s="34" t="e">
        <f>MATCH(TablaPaíses[[#This Row],[Country]],Population[Country],0)</f>
        <v>#N/A</v>
      </c>
    </row>
    <row r="21" spans="1:3" x14ac:dyDescent="0.35">
      <c r="A21" s="32" t="s">
        <v>174</v>
      </c>
      <c r="B21" s="33" t="s">
        <v>216</v>
      </c>
      <c r="C21" s="34" t="e">
        <f>MATCH(TablaPaíses[[#This Row],[Country]],Population[Country],0)</f>
        <v>#N/A</v>
      </c>
    </row>
    <row r="22" spans="1:3" x14ac:dyDescent="0.35">
      <c r="A22" s="32" t="s">
        <v>22</v>
      </c>
      <c r="B22" s="33" t="s">
        <v>22</v>
      </c>
      <c r="C22" s="34" t="e">
        <f>MATCH(TablaPaíses[[#This Row],[Country]],Population[Country],0)</f>
        <v>#N/A</v>
      </c>
    </row>
    <row r="23" spans="1:3" x14ac:dyDescent="0.35">
      <c r="A23" s="32" t="s">
        <v>175</v>
      </c>
      <c r="B23" s="33" t="s">
        <v>225</v>
      </c>
      <c r="C23" s="34" t="e">
        <f>MATCH(TablaPaíses[[#This Row],[Country]],Population[Country],0)</f>
        <v>#N/A</v>
      </c>
    </row>
    <row r="24" spans="1:3" x14ac:dyDescent="0.35">
      <c r="A24" s="32" t="s">
        <v>24</v>
      </c>
      <c r="B24" s="33" t="s">
        <v>228</v>
      </c>
      <c r="C24" s="34" t="e">
        <f>MATCH(TablaPaíses[[#This Row],[Country]],Population[Country],0)</f>
        <v>#N/A</v>
      </c>
    </row>
    <row r="25" spans="1:3" x14ac:dyDescent="0.35">
      <c r="A25" s="32" t="s">
        <v>176</v>
      </c>
      <c r="B25" s="33" t="s">
        <v>235</v>
      </c>
      <c r="C25" s="34" t="e">
        <f>MATCH(TablaPaíses[[#This Row],[Country]],Population[Country],0)</f>
        <v>#N/A</v>
      </c>
    </row>
    <row r="26" spans="1:3" x14ac:dyDescent="0.35">
      <c r="A26" s="32" t="s">
        <v>177</v>
      </c>
      <c r="B26" s="33" t="s">
        <v>245</v>
      </c>
      <c r="C26" s="34" t="e">
        <f>MATCH(TablaPaíses[[#This Row],[Country]],Population[Country],0)</f>
        <v>#N/A</v>
      </c>
    </row>
    <row r="27" spans="1:3" x14ac:dyDescent="0.35">
      <c r="A27" s="32" t="s">
        <v>178</v>
      </c>
      <c r="B27" s="33" t="s">
        <v>217</v>
      </c>
      <c r="C27" s="34" t="e">
        <f>MATCH(TablaPaíses[[#This Row],[Country]],Population[Country],0)</f>
        <v>#N/A</v>
      </c>
    </row>
    <row r="28" spans="1:3" x14ac:dyDescent="0.35">
      <c r="A28" s="32" t="s">
        <v>179</v>
      </c>
      <c r="B28" s="33" t="s">
        <v>179</v>
      </c>
      <c r="C28" s="34" t="e">
        <f>MATCH(TablaPaíses[[#This Row],[Country]],Population[Country],0)</f>
        <v>#N/A</v>
      </c>
    </row>
    <row r="29" spans="1:3" x14ac:dyDescent="0.35">
      <c r="A29" s="32" t="s">
        <v>180</v>
      </c>
      <c r="B29" s="33" t="s">
        <v>242</v>
      </c>
      <c r="C29" s="34" t="e">
        <f>MATCH(TablaPaíses[[#This Row],[Country]],Population[Country],0)</f>
        <v>#N/A</v>
      </c>
    </row>
    <row r="30" spans="1:3" x14ac:dyDescent="0.35">
      <c r="A30" s="32" t="s">
        <v>181</v>
      </c>
      <c r="B30" s="33" t="s">
        <v>181</v>
      </c>
      <c r="C30" s="34" t="e">
        <f>MATCH(TablaPaíses[[#This Row],[Country]],Population[Country],0)</f>
        <v>#N/A</v>
      </c>
    </row>
    <row r="31" spans="1:3" x14ac:dyDescent="0.35">
      <c r="A31" s="32" t="s">
        <v>182</v>
      </c>
      <c r="B31" s="33" t="s">
        <v>239</v>
      </c>
      <c r="C31" s="34" t="e">
        <f>MATCH(TablaPaíses[[#This Row],[Country]],Population[Country],0)</f>
        <v>#N/A</v>
      </c>
    </row>
    <row r="32" spans="1:3" x14ac:dyDescent="0.35">
      <c r="A32" s="32" t="s">
        <v>104</v>
      </c>
      <c r="B32" s="33" t="s">
        <v>244</v>
      </c>
      <c r="C32" s="34" t="e">
        <f>MATCH(TablaPaíses[[#This Row],[Country]],Population[Country],0)</f>
        <v>#N/A</v>
      </c>
    </row>
    <row r="33" spans="1:3" x14ac:dyDescent="0.35">
      <c r="A33" s="32" t="s">
        <v>183</v>
      </c>
      <c r="B33" s="33" t="s">
        <v>240</v>
      </c>
      <c r="C33" s="34" t="e">
        <f>MATCH(TablaPaíses[[#This Row],[Country]],Population[Country],0)</f>
        <v>#N/A</v>
      </c>
    </row>
    <row r="34" spans="1:3" x14ac:dyDescent="0.35">
      <c r="A34" s="32" t="s">
        <v>184</v>
      </c>
      <c r="B34" s="33" t="s">
        <v>184</v>
      </c>
      <c r="C34" s="34" t="e">
        <f>MATCH(TablaPaíses[[#This Row],[Country]],Population[Country],0)</f>
        <v>#N/A</v>
      </c>
    </row>
    <row r="35" spans="1:3" x14ac:dyDescent="0.35">
      <c r="A35" s="32" t="s">
        <v>185</v>
      </c>
      <c r="B35" s="33" t="s">
        <v>237</v>
      </c>
      <c r="C35" s="34" t="e">
        <f>MATCH(TablaPaíses[[#This Row],[Country]],Population[Country],0)</f>
        <v>#N/A</v>
      </c>
    </row>
    <row r="36" spans="1:3" x14ac:dyDescent="0.35">
      <c r="A36" s="32" t="s">
        <v>186</v>
      </c>
      <c r="B36" s="33" t="s">
        <v>108</v>
      </c>
      <c r="C36" s="34" t="e">
        <f>MATCH(TablaPaíses[[#This Row],[Country]],Population[Country],0)</f>
        <v>#N/A</v>
      </c>
    </row>
    <row r="37" spans="1:3" x14ac:dyDescent="0.35">
      <c r="A37" s="32" t="s">
        <v>36</v>
      </c>
      <c r="B37" s="33" t="s">
        <v>36</v>
      </c>
      <c r="C37" s="34" t="e">
        <f>MATCH(TablaPaíses[[#This Row],[Country]],Population[Country],0)</f>
        <v>#N/A</v>
      </c>
    </row>
    <row r="38" spans="1:3" x14ac:dyDescent="0.35">
      <c r="A38" s="32" t="s">
        <v>187</v>
      </c>
      <c r="B38" s="33" t="s">
        <v>234</v>
      </c>
      <c r="C38" s="34" t="e">
        <f>MATCH(TablaPaíses[[#This Row],[Country]],Population[Country],0)</f>
        <v>#N/A</v>
      </c>
    </row>
    <row r="39" spans="1:3" x14ac:dyDescent="0.35">
      <c r="A39" s="32" t="s">
        <v>188</v>
      </c>
      <c r="B39" s="33" t="s">
        <v>222</v>
      </c>
      <c r="C39" s="34" t="e">
        <f>MATCH(TablaPaíses[[#This Row],[Country]],Population[Country],0)</f>
        <v>#N/A</v>
      </c>
    </row>
    <row r="40" spans="1:3" x14ac:dyDescent="0.35">
      <c r="A40" s="32" t="s">
        <v>189</v>
      </c>
      <c r="B40" s="33" t="s">
        <v>220</v>
      </c>
      <c r="C40" s="34" t="e">
        <f>MATCH(TablaPaíses[[#This Row],[Country]],Population[Country],0)</f>
        <v>#N/A</v>
      </c>
    </row>
    <row r="41" spans="1:3" x14ac:dyDescent="0.35">
      <c r="A41" s="32" t="s">
        <v>190</v>
      </c>
      <c r="B41" s="33" t="s">
        <v>190</v>
      </c>
      <c r="C41" s="34" t="e">
        <f>MATCH(TablaPaíses[[#This Row],[Country]],Population[Country],0)</f>
        <v>#N/A</v>
      </c>
    </row>
    <row r="42" spans="1:3" x14ac:dyDescent="0.35">
      <c r="A42" s="32" t="s">
        <v>191</v>
      </c>
      <c r="B42" s="33" t="s">
        <v>215</v>
      </c>
      <c r="C42" s="34" t="e">
        <f>MATCH(TablaPaíses[[#This Row],[Country]],Population[Country],0)</f>
        <v>#N/A</v>
      </c>
    </row>
    <row r="43" spans="1:3" x14ac:dyDescent="0.35">
      <c r="A43" s="32" t="s">
        <v>42</v>
      </c>
      <c r="B43" s="33" t="s">
        <v>224</v>
      </c>
      <c r="C43" s="34" t="e">
        <f>MATCH(TablaPaíses[[#This Row],[Country]],Population[Country],0)</f>
        <v>#N/A</v>
      </c>
    </row>
    <row r="44" spans="1:3" x14ac:dyDescent="0.35">
      <c r="A44" s="32" t="s">
        <v>43</v>
      </c>
      <c r="B44" s="33" t="s">
        <v>221</v>
      </c>
      <c r="C44" s="34" t="e">
        <f>MATCH(TablaPaíses[[#This Row],[Country]],Population[Country],0)</f>
        <v>#N/A</v>
      </c>
    </row>
    <row r="45" spans="1:3" x14ac:dyDescent="0.35">
      <c r="A45" s="32" t="s">
        <v>68</v>
      </c>
      <c r="B45" s="33" t="s">
        <v>213</v>
      </c>
      <c r="C45" s="34" t="e">
        <f>MATCH(TablaPaíses[[#This Row],[Country]],Population[Country],0)</f>
        <v>#N/A</v>
      </c>
    </row>
    <row r="46" spans="1:3" x14ac:dyDescent="0.35">
      <c r="A46" s="32" t="s">
        <v>118</v>
      </c>
      <c r="B46" s="33" t="s">
        <v>118</v>
      </c>
      <c r="C46" s="34" t="e">
        <f>MATCH(TablaPaíses[[#This Row],[Country]],Population[Country],0)</f>
        <v>#N/A</v>
      </c>
    </row>
    <row r="47" spans="1:3" x14ac:dyDescent="0.35">
      <c r="A47" s="32" t="s">
        <v>192</v>
      </c>
      <c r="B47" s="33" t="s">
        <v>192</v>
      </c>
      <c r="C47" s="34" t="e">
        <f>MATCH(TablaPaíses[[#This Row],[Country]],Population[Country],0)</f>
        <v>#N/A</v>
      </c>
    </row>
    <row r="48" spans="1:3" x14ac:dyDescent="0.35">
      <c r="A48" s="32" t="s">
        <v>193</v>
      </c>
      <c r="B48" s="33" t="s">
        <v>227</v>
      </c>
      <c r="C48" s="34" t="e">
        <f>MATCH(TablaPaíses[[#This Row],[Country]],Population[Country],0)</f>
        <v>#N/A</v>
      </c>
    </row>
    <row r="49" spans="1:3" x14ac:dyDescent="0.35">
      <c r="A49" s="32" t="s">
        <v>194</v>
      </c>
      <c r="B49" s="33" t="s">
        <v>230</v>
      </c>
      <c r="C49" s="34" t="e">
        <f>MATCH(TablaPaíses[[#This Row],[Country]],Population[Country],0)</f>
        <v>#N/A</v>
      </c>
    </row>
    <row r="50" spans="1:3" x14ac:dyDescent="0.35">
      <c r="A50" s="32" t="s">
        <v>49</v>
      </c>
      <c r="B50" s="33" t="s">
        <v>219</v>
      </c>
      <c r="C50" s="34" t="e">
        <f>MATCH(TablaPaíses[[#This Row],[Country]],Population[Country],0)</f>
        <v>#N/A</v>
      </c>
    </row>
  </sheetData>
  <hyperlinks>
    <hyperlink ref="A2" r:id="rId1" tooltip="Albania" display="https://es.wikipedia.org/wiki/Albania" xr:uid="{B05C1BC0-0F5E-4E58-B6A1-D6E16EA5B910}"/>
    <hyperlink ref="A3" r:id="rId2" tooltip="Alemania" display="https://es.wikipedia.org/wiki/Alemania" xr:uid="{018C96ED-DF43-492C-93BC-9ACE623E4510}"/>
    <hyperlink ref="A4" r:id="rId3" tooltip="Andorra" display="https://es.wikipedia.org/wiki/Andorra" xr:uid="{96A9FE4F-67C5-44A3-8026-876E7A044932}"/>
    <hyperlink ref="A5" r:id="rId4" tooltip="Armenia" display="https://es.wikipedia.org/wiki/Armenia" xr:uid="{FB3B17CE-2E08-4F88-AB73-495C1A96DBEB}"/>
    <hyperlink ref="A6" r:id="rId5" tooltip="Austria" display="https://es.wikipedia.org/wiki/Austria" xr:uid="{15B721AA-7617-44CC-8396-C6952F2751C2}"/>
    <hyperlink ref="A7" r:id="rId6" tooltip="Azerbaiyán" display="https://es.wikipedia.org/wiki/Azerbaiy%C3%A1n" xr:uid="{E70C5303-6EE2-47E6-B19B-59004AAED239}"/>
    <hyperlink ref="A8" r:id="rId7" tooltip="Bélgica" display="https://es.wikipedia.org/wiki/B%C3%A9lgica" xr:uid="{6EEE8765-69EB-481D-BF16-A9A05089FA49}"/>
    <hyperlink ref="A9" r:id="rId8" tooltip="Bielorrusia" display="https://es.wikipedia.org/wiki/Bielorrusia" xr:uid="{F0A3D156-1E5D-4B6D-B3EF-0620CD8E409B}"/>
    <hyperlink ref="A10" r:id="rId9" tooltip="Bosnia y Herzegovina" display="https://es.wikipedia.org/wiki/Bosnia_y_Herzegovina" xr:uid="{DECE3DC4-6195-4122-9ACD-DA1012B79105}"/>
    <hyperlink ref="A11" r:id="rId10" tooltip="Bulgaria" display="https://es.wikipedia.org/wiki/Bulgaria" xr:uid="{9ADF25CD-B232-435D-803F-3934716BC008}"/>
    <hyperlink ref="A12" r:id="rId11" tooltip="Chipre" display="https://es.wikipedia.org/wiki/Chipre" xr:uid="{069D3795-108B-4530-A568-51F4FD6FAB0C}"/>
    <hyperlink ref="A14" r:id="rId12" tooltip="Croacia" display="https://es.wikipedia.org/wiki/Croacia" xr:uid="{034B210C-6DAB-449D-9714-66A95EBC7D20}"/>
    <hyperlink ref="A15" r:id="rId13" tooltip="Dinamarca" display="https://es.wikipedia.org/wiki/Dinamarca" xr:uid="{AEB4A016-79D7-43BA-899E-533EA010CFE9}"/>
    <hyperlink ref="A16" r:id="rId14" tooltip="Eslovaquia" display="https://es.wikipedia.org/wiki/Eslovaquia" xr:uid="{B1C3D579-1C29-44AB-8DE6-66193FF61621}"/>
    <hyperlink ref="A17" r:id="rId15" tooltip="Eslovenia" display="https://es.wikipedia.org/wiki/Eslovenia" xr:uid="{EDCEE3A5-0260-458C-8F3A-A3B88BD3426E}"/>
    <hyperlink ref="A18" r:id="rId16" tooltip="España" display="https://es.wikipedia.org/wiki/Espa%C3%B1a" xr:uid="{EEA326C7-A6AA-4C5A-B300-049448A15946}"/>
    <hyperlink ref="A19" r:id="rId17" tooltip="Estonia" display="https://es.wikipedia.org/wiki/Estonia" xr:uid="{4498404B-3AD7-4DB6-941A-C16F2E9874C3}"/>
    <hyperlink ref="A20" r:id="rId18" tooltip="Finlandia" display="https://es.wikipedia.org/wiki/Finlandia" xr:uid="{22127313-10D6-47A0-9FA1-B279FD6004A4}"/>
    <hyperlink ref="A21" r:id="rId19" tooltip="Francia" display="https://es.wikipedia.org/wiki/Francia" xr:uid="{F7A3D88C-BD7F-4BCD-8268-99676F7CC570}"/>
    <hyperlink ref="A22" r:id="rId20" tooltip="Georgia" display="https://es.wikipedia.org/wiki/Georgia" xr:uid="{1756C8C6-394B-4FF9-BE7B-C0B51213F02F}"/>
    <hyperlink ref="A23" r:id="rId21" tooltip="Grecia" display="https://es.wikipedia.org/wiki/Grecia" xr:uid="{5B6B8314-20C2-49A6-A2BF-B71B3E544E55}"/>
    <hyperlink ref="A24" r:id="rId22" tooltip="Hungría" display="https://es.wikipedia.org/wiki/Hungr%C3%ADa" xr:uid="{032DAA4F-FCDA-4314-9C5C-CEECB6C2FFE3}"/>
    <hyperlink ref="A25" r:id="rId23" tooltip="Irlanda" display="https://es.wikipedia.org/wiki/Irlanda" xr:uid="{D059AE13-6CCB-4C09-8648-FF6FA52505BC}"/>
    <hyperlink ref="A26" r:id="rId24" tooltip="Islandia" display="https://es.wikipedia.org/wiki/Islandia" xr:uid="{44371710-AA29-4587-B6F8-1E94C15F46CB}"/>
    <hyperlink ref="A27" r:id="rId25" tooltip="Italia" display="https://es.wikipedia.org/wiki/Italia" xr:uid="{0A04D41F-0BCB-4200-AC4E-F25B424E0845}"/>
    <hyperlink ref="A29" r:id="rId26" tooltip="Letonia" display="https://es.wikipedia.org/wiki/Letonia" xr:uid="{F2F8682F-D52D-4049-B30B-471DD206D8A4}"/>
    <hyperlink ref="A30" r:id="rId27" tooltip="Liechtenstein" display="https://es.wikipedia.org/wiki/Liechtenstein" xr:uid="{57426C79-6FA2-4D23-B2C8-BBCD61C96C6A}"/>
    <hyperlink ref="A31" r:id="rId28" tooltip="Lituania" display="https://es.wikipedia.org/wiki/Lituania" xr:uid="{91CEC99E-0DA2-41F1-96F4-3A448B04F618}"/>
    <hyperlink ref="A32" r:id="rId29" tooltip="Luxemburgo" display="https://es.wikipedia.org/wiki/Luxemburgo" xr:uid="{049DF4FD-050D-4634-B6C3-6DC1A1FE89F1}"/>
    <hyperlink ref="A33" r:id="rId30" tooltip="Macedonia del Norte" display="https://es.wikipedia.org/wiki/Macedonia_del_Norte" xr:uid="{C6EFFD01-B49B-45C8-99E6-C612F3EB95EA}"/>
    <hyperlink ref="A34" r:id="rId31" tooltip="Malta" display="https://es.wikipedia.org/wiki/Malta" xr:uid="{19D5D04B-6304-40F4-8328-E3992A65C959}"/>
    <hyperlink ref="A35" r:id="rId32" tooltip="Moldavia" display="https://es.wikipedia.org/wiki/Moldavia" xr:uid="{3CF381A0-B949-4DB9-9E3E-82EB4BEC7209}"/>
    <hyperlink ref="A36" r:id="rId33" tooltip="Mónaco" display="https://es.wikipedia.org/wiki/M%C3%B3naco" xr:uid="{79F2E4F8-C565-4E9E-97FB-B55D635C741B}"/>
    <hyperlink ref="A37" r:id="rId34" tooltip="Montenegro" display="https://es.wikipedia.org/wiki/Montenegro" xr:uid="{94B0E44D-D9CA-49EB-B569-37BAF74A8217}"/>
    <hyperlink ref="A38" r:id="rId35" tooltip="Noruega" display="https://es.wikipedia.org/wiki/Noruega" xr:uid="{60BC726A-9805-4C12-BB43-9E090775A4E2}"/>
    <hyperlink ref="A39" r:id="rId36" tooltip="Países Bajos" display="https://es.wikipedia.org/wiki/Pa%C3%ADses_Bajos" xr:uid="{7D5254B6-B696-4BE9-9E3A-16E745C93DAB}"/>
    <hyperlink ref="A40" r:id="rId37" tooltip="Polonia" display="https://es.wikipedia.org/wiki/Polonia" xr:uid="{9B35411F-189B-45D2-B7BD-1B107C6909A9}"/>
    <hyperlink ref="A41" r:id="rId38" tooltip="Portugal" display="https://es.wikipedia.org/wiki/Portugal" xr:uid="{711964A7-79F0-4293-98D9-69990FEF58E5}"/>
    <hyperlink ref="A42" r:id="rId39" tooltip="Reino Unido" display="https://es.wikipedia.org/wiki/Reino_Unido" xr:uid="{FC0F3CEF-90B0-46F8-AB32-AB037B9A3E92}"/>
    <hyperlink ref="A43" r:id="rId40" tooltip="República Checa" display="https://es.wikipedia.org/wiki/Rep%C3%BAblica_Checa" xr:uid="{506F7AC0-D364-45D1-B620-96797E00EEE3}"/>
    <hyperlink ref="A44" r:id="rId41" tooltip="Rumania" display="https://es.wikipedia.org/wiki/Rumania" xr:uid="{15445582-BDFF-459E-8228-75A9ED471158}"/>
    <hyperlink ref="A45" r:id="rId42" tooltip="Rusia" display="https://es.wikipedia.org/wiki/Rusia" xr:uid="{F573DDBC-D66F-4598-AF2D-01F526367775}"/>
    <hyperlink ref="A46" r:id="rId43" tooltip="San Marino" display="https://es.wikipedia.org/wiki/San_Marino" xr:uid="{D780B4CF-F566-4555-9884-279D4C238D21}"/>
    <hyperlink ref="A47" r:id="rId44" tooltip="Serbia" display="https://es.wikipedia.org/wiki/Serbia" xr:uid="{A9FAE2AA-1B35-4651-B53A-C32FFA4C1E3A}"/>
    <hyperlink ref="A48" r:id="rId45" tooltip="Suecia" display="https://es.wikipedia.org/wiki/Suecia" xr:uid="{330D8C42-BB36-4BF8-B241-3947D010F0DF}"/>
    <hyperlink ref="A49" r:id="rId46" tooltip="Suiza" display="https://es.wikipedia.org/wiki/Suiza" xr:uid="{37E425B0-E87C-420D-88CA-BA548B64C5BA}"/>
    <hyperlink ref="A50" r:id="rId47" tooltip="Ucrania" display="https://es.wikipedia.org/wiki/Ucrania" xr:uid="{4C4DE42E-25FC-41CC-9D50-A336489805D5}"/>
    <hyperlink ref="A13" r:id="rId48" tooltip="Ciudad del Vaticano" display="https://es.wikipedia.org/wiki/Ciudad_del_Vaticano" xr:uid="{9C972D8F-A8A8-4462-8D4D-E9370918839A}"/>
    <hyperlink ref="A28" r:id="rId49" tooltip="Kosovo" display="https://es.wikipedia.org/wiki/Kosovo" xr:uid="{8C99F6D4-BA48-4D40-B8CF-397C7A18E378}"/>
  </hyperlinks>
  <pageMargins left="0.7" right="0.7" top="0.75" bottom="0.75" header="0.3" footer="0.3"/>
  <tableParts count="1">
    <tablePart r:id="rId5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044B4-DFCD-4640-BB4B-FC06896FDE04}">
  <sheetPr>
    <tabColor rgb="FF92D050"/>
  </sheetPr>
  <dimension ref="A1:R2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4.5" x14ac:dyDescent="0.35"/>
  <cols>
    <col min="1" max="1" width="17.26953125" style="3" bestFit="1" customWidth="1"/>
    <col min="2" max="2" width="12.453125" style="3" bestFit="1" customWidth="1"/>
    <col min="3" max="3" width="9.26953125" style="3" bestFit="1" customWidth="1"/>
    <col min="4" max="4" width="13.1796875" style="3" bestFit="1" customWidth="1"/>
    <col min="5" max="5" width="9.6328125" style="3" bestFit="1" customWidth="1"/>
    <col min="6" max="6" width="11.453125" style="3" bestFit="1" customWidth="1"/>
    <col min="7" max="7" width="15.54296875" style="3" bestFit="1" customWidth="1"/>
    <col min="8" max="8" width="11.7265625" style="3" bestFit="1" customWidth="1"/>
    <col min="9" max="9" width="11.453125" style="3" bestFit="1" customWidth="1"/>
    <col min="10" max="10" width="14.36328125" style="3" bestFit="1" customWidth="1"/>
    <col min="11" max="11" width="13.90625" style="3" bestFit="1" customWidth="1"/>
    <col min="12" max="12" width="15.1796875" style="3" bestFit="1" customWidth="1"/>
    <col min="13" max="14" width="14.08984375" style="3" bestFit="1" customWidth="1"/>
    <col min="15" max="15" width="11.6328125" style="3" bestFit="1" customWidth="1"/>
    <col min="16" max="16" width="9.453125" style="3" bestFit="1" customWidth="1"/>
    <col min="17" max="17" width="15.26953125" style="3" bestFit="1" customWidth="1"/>
    <col min="18" max="18" width="10.26953125" style="3" bestFit="1" customWidth="1"/>
    <col min="19" max="16384" width="10.90625" style="3"/>
  </cols>
  <sheetData>
    <row r="1" spans="1:18" ht="58" x14ac:dyDescent="0.35">
      <c r="A1" s="39" t="s">
        <v>246</v>
      </c>
      <c r="B1" s="39" t="s">
        <v>248</v>
      </c>
      <c r="C1" s="39" t="s">
        <v>204</v>
      </c>
      <c r="D1" s="39" t="s">
        <v>205</v>
      </c>
      <c r="E1" s="39" t="s">
        <v>206</v>
      </c>
      <c r="F1" s="39" t="s">
        <v>207</v>
      </c>
      <c r="G1" s="39" t="s">
        <v>208</v>
      </c>
      <c r="H1" s="39" t="s">
        <v>209</v>
      </c>
      <c r="I1" s="39" t="s">
        <v>210</v>
      </c>
      <c r="J1" s="39" t="s">
        <v>211</v>
      </c>
      <c r="K1" s="39" t="s">
        <v>212</v>
      </c>
      <c r="L1" s="39" t="s">
        <v>249</v>
      </c>
      <c r="M1" s="39" t="s">
        <v>252</v>
      </c>
      <c r="N1" s="46" t="s">
        <v>259</v>
      </c>
      <c r="O1" s="39" t="s">
        <v>268</v>
      </c>
      <c r="P1" s="39" t="s">
        <v>269</v>
      </c>
      <c r="Q1" s="39" t="s">
        <v>276</v>
      </c>
      <c r="R1" s="39" t="s">
        <v>277</v>
      </c>
    </row>
    <row r="2" spans="1:18" x14ac:dyDescent="0.35">
      <c r="A2" s="40"/>
      <c r="B2" s="41"/>
      <c r="C2" s="42"/>
      <c r="D2" s="43"/>
      <c r="E2" s="43"/>
      <c r="F2" s="43"/>
      <c r="G2" s="43"/>
      <c r="J2" s="44"/>
      <c r="K2" s="42"/>
      <c r="L2" s="45"/>
      <c r="M2" s="41"/>
      <c r="N2" s="41"/>
      <c r="O2" s="56"/>
      <c r="P2" s="41"/>
      <c r="Q2" s="41"/>
      <c r="R2" s="41"/>
    </row>
  </sheetData>
  <phoneticPr fontId="16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50A0-C000-449B-B331-D7216158F6EA}">
  <sheetPr>
    <tabColor rgb="FF92D050"/>
  </sheetPr>
  <dimension ref="A1:C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4.5" x14ac:dyDescent="0.35"/>
  <cols>
    <col min="1" max="1" width="39.08984375" bestFit="1" customWidth="1"/>
    <col min="2" max="2" width="15.1796875" bestFit="1" customWidth="1"/>
    <col min="3" max="3" width="39.08984375" bestFit="1" customWidth="1"/>
  </cols>
  <sheetData>
    <row r="1" spans="1:3" x14ac:dyDescent="0.35">
      <c r="A1" t="s">
        <v>246</v>
      </c>
      <c r="B1" t="s">
        <v>249</v>
      </c>
      <c r="C1" t="s">
        <v>250</v>
      </c>
    </row>
    <row r="2" spans="1:3" x14ac:dyDescent="0.35">
      <c r="A2" s="35"/>
      <c r="B2" s="38"/>
    </row>
  </sheetData>
  <phoneticPr fontId="16" type="noConversion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A0C2-1E96-49D6-BE67-D2B10E6935A3}">
  <sheetPr>
    <tabColor rgb="FF92D050"/>
  </sheetPr>
  <dimension ref="A1:D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4.5" x14ac:dyDescent="0.35"/>
  <cols>
    <col min="1" max="1" width="39.08984375" style="3" bestFit="1" customWidth="1"/>
    <col min="2" max="2" width="31.81640625" style="3" bestFit="1" customWidth="1"/>
    <col min="3" max="3" width="13.26953125" style="3" bestFit="1" customWidth="1"/>
    <col min="4" max="4" width="15.08984375" style="3" bestFit="1" customWidth="1"/>
    <col min="5" max="16384" width="10.90625" style="3"/>
  </cols>
  <sheetData>
    <row r="1" spans="1:4" x14ac:dyDescent="0.35">
      <c r="A1" s="39" t="s">
        <v>251</v>
      </c>
      <c r="B1" s="39" t="s">
        <v>252</v>
      </c>
      <c r="C1" s="39" t="s">
        <v>253</v>
      </c>
      <c r="D1" s="39" t="s">
        <v>254</v>
      </c>
    </row>
    <row r="2" spans="1:4" x14ac:dyDescent="0.35">
      <c r="A2" s="40"/>
      <c r="B2" s="41"/>
      <c r="C2" s="51"/>
      <c r="D2" s="40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0F21-D062-4055-AEBD-B0177830A1B7}">
  <sheetPr>
    <tabColor rgb="FF92D050"/>
  </sheetPr>
  <dimension ref="A1:C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4.5" x14ac:dyDescent="0.35"/>
  <cols>
    <col min="1" max="1" width="20.81640625" style="3" bestFit="1" customWidth="1"/>
    <col min="2" max="2" width="24.54296875" style="3" bestFit="1" customWidth="1"/>
    <col min="3" max="3" width="13.1796875" style="3" bestFit="1" customWidth="1"/>
    <col min="4" max="4" width="20.453125" style="3" bestFit="1" customWidth="1"/>
    <col min="5" max="16384" width="10.90625" style="3"/>
  </cols>
  <sheetData>
    <row r="1" spans="1:3" ht="29" x14ac:dyDescent="0.35">
      <c r="A1" s="3" t="s">
        <v>251</v>
      </c>
      <c r="B1" s="39" t="s">
        <v>259</v>
      </c>
      <c r="C1" s="39" t="s">
        <v>257</v>
      </c>
    </row>
    <row r="2" spans="1:3" x14ac:dyDescent="0.35">
      <c r="A2" s="40"/>
      <c r="B2" s="36"/>
      <c r="C2" s="51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8988-77CF-40D8-8440-539B1CDC3BBD}">
  <sheetPr>
    <tabColor rgb="FF92D050"/>
  </sheetPr>
  <dimension ref="A1:D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28.81640625" style="3" bestFit="1" customWidth="1"/>
    <col min="2" max="2" width="18.1796875" style="3" bestFit="1" customWidth="1"/>
    <col min="3" max="3" width="35.08984375" style="3" bestFit="1" customWidth="1"/>
    <col min="4" max="6" width="35.26953125" style="3" bestFit="1" customWidth="1"/>
    <col min="7" max="7" width="16.36328125" style="3" bestFit="1" customWidth="1"/>
    <col min="8" max="16384" width="10.90625" style="3"/>
  </cols>
  <sheetData>
    <row r="1" spans="1:4" x14ac:dyDescent="0.35">
      <c r="A1" s="3" t="s">
        <v>54</v>
      </c>
      <c r="B1" t="s">
        <v>263</v>
      </c>
      <c r="C1" s="39" t="s">
        <v>261</v>
      </c>
      <c r="D1" s="39" t="s">
        <v>262</v>
      </c>
    </row>
    <row r="2" spans="1:4" x14ac:dyDescent="0.35">
      <c r="A2" s="40"/>
      <c r="B2" s="52"/>
      <c r="C2" s="52"/>
      <c r="D2" s="52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9DBB-782C-4096-8010-81CCF63256D8}">
  <sheetPr>
    <tabColor rgb="FF92D050"/>
  </sheetPr>
  <dimension ref="A1:E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29.1796875" style="3" bestFit="1" customWidth="1"/>
    <col min="2" max="2" width="12.08984375" style="3" bestFit="1" customWidth="1"/>
    <col min="3" max="3" width="14.08984375" style="3" bestFit="1" customWidth="1"/>
    <col min="4" max="4" width="12.08984375" style="3" bestFit="1" customWidth="1"/>
    <col min="5" max="6" width="20.36328125" style="3" bestFit="1" customWidth="1"/>
    <col min="7" max="16384" width="10.90625" style="3"/>
  </cols>
  <sheetData>
    <row r="1" spans="1:5" x14ac:dyDescent="0.35">
      <c r="A1" s="3" t="s">
        <v>246</v>
      </c>
      <c r="B1" s="3" t="s">
        <v>264</v>
      </c>
      <c r="C1" s="3" t="s">
        <v>265</v>
      </c>
      <c r="D1" s="3" t="s">
        <v>266</v>
      </c>
      <c r="E1" s="3" t="s">
        <v>267</v>
      </c>
    </row>
    <row r="2" spans="1:5" x14ac:dyDescent="0.35">
      <c r="A2" s="40"/>
      <c r="B2" s="41"/>
      <c r="C2" s="52"/>
      <c r="D2" s="52"/>
      <c r="E2" s="52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D7BA-2ECD-4226-B392-2B9D544DF75C}">
  <sheetPr>
    <tabColor rgb="FF92D050"/>
  </sheetPr>
  <dimension ref="A1:G2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RowHeight="14.5" x14ac:dyDescent="0.35"/>
  <cols>
    <col min="1" max="1" width="29.1796875" style="3" bestFit="1" customWidth="1"/>
    <col min="2" max="2" width="15" style="3" bestFit="1" customWidth="1"/>
    <col min="3" max="3" width="16.453125" style="3" bestFit="1" customWidth="1"/>
    <col min="4" max="4" width="13.26953125" style="3" bestFit="1" customWidth="1"/>
    <col min="5" max="5" width="8.90625" style="3" bestFit="1" customWidth="1"/>
    <col min="6" max="6" width="22.81640625" style="3" bestFit="1" customWidth="1"/>
    <col min="7" max="7" width="23.81640625" style="3" bestFit="1" customWidth="1"/>
    <col min="8" max="16384" width="10.90625" style="3"/>
  </cols>
  <sheetData>
    <row r="1" spans="1:7" x14ac:dyDescent="0.35">
      <c r="A1" s="3" t="s">
        <v>246</v>
      </c>
      <c r="B1" s="3" t="s">
        <v>269</v>
      </c>
      <c r="C1" s="3" t="s">
        <v>270</v>
      </c>
      <c r="D1" s="3" t="s">
        <v>271</v>
      </c>
      <c r="E1" s="3" t="s">
        <v>65</v>
      </c>
      <c r="F1" s="3" t="s">
        <v>272</v>
      </c>
      <c r="G1" s="3" t="s">
        <v>273</v>
      </c>
    </row>
    <row r="2" spans="1:7" x14ac:dyDescent="0.35">
      <c r="A2" s="40"/>
      <c r="B2" s="41"/>
      <c r="C2" s="41"/>
      <c r="D2" s="41"/>
      <c r="E2" s="41"/>
      <c r="F2" s="41"/>
      <c r="G2" s="4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s q m i d = " 0 9 c 5 e 6 7 b - b 6 2 4 - 4 9 a 3 - b 6 9 5 - c 7 d 1 e 9 b 6 0 a 9 a "   x m l n s = " h t t p : / / s c h e m a s . m i c r o s o f t . c o m / D a t a M a s h u p " > A A A A A A g M A A B Q S w M E F A A C A A g A e l O G V a Q f V n + j A A A A 9 g A A A B I A H A B D b 2 5 m a W c v U G F j a 2 F n Z S 5 4 b W w g o h g A K K A U A A A A A A A A A A A A A A A A A A A A A A A A A A A A h Y + 9 D o I w G E V f h X S n f y 6 G f J T B u E l i Q m J c m 1 K h A Y q h x f J u D j 6 S r y B G U T f H e + 4 Z 7 r 1 f b 5 B N X R t d 9 O B M b 1 P E M E W R t q o v j a 1 S N P p T v E a Z g L 1 U j a x 0 N M v W J Z M r U 1 R 7 f 0 4 I C S H g s M L 9 U B F O K S P H f F e o W n c S f W T z X 4 6 N d V 5 a p Z G A w 2 u M 4 J g x i j n n m A J Z I O T G f g U + 7 3 2 2 P x A 2 Y + v H Q Q v t 4 m 0 B Z I l A 3 h / E A 1 B L A w Q U A A I A C A B 6 U 4 Z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l O G V V U A s 5 M D C Q A A c z w A A B M A H A B G b 3 J t d W x h c y 9 T Z W N 0 a W 9 u M S 5 t I K I Y A C i g F A A A A A A A A A A A A A A A A A A A A A A A A A A A A N 1 b 3 W 7 b O B a + D 5 B 3 I J w p Y A 9 c 2 1 L S d t v B X G S T p h t s 0 z G S d I N B E A i 0 x N j c 6 G 9 J O Y k b B J h 3 m D f Z u Z j 7 P s o 8 y R x K s v V D U p Y V u 9 N O e i G Z P O Q 5 P O c 7 P y R V T u y I B j 4 6 S 5 7 G D 9 t b 2 1 t 8 g h l x 0 D A I p y 6 O u 3 9 E L o m 2 t x D 8 / c T o m I i W C z L q D f G Y t M X L Q e B H x I 9 4 u z W J o p C / 6 f f v 7 u 5 6 d w F z n c A j E W G 8 R / 3 r o B + 3 P A 8 X M / e z 1 + e j 2 X M 7 m P o R m / V b n U 4 3 Y X e I I z w A b g n b h 8 H j p W i 5 S n t 3 W v / B b s A Q I 8 Q L X f w J O 8 F u C 6 j P 8 c g l v V M C b T Y B k i l p x x N 1 W 7 1 W V / x L u 9 i c 5 p z c R 9 2 H 1 s 8 E M 3 e G 0 M E E + 2 P S e u z o + b z U 8 F G K t I z v E W F R D 6 F T H F U z 3 a v P 9 G X C s K X l e U L H D I P J E G r 7 J O p U 8 n 1 R n + / e 0 s V e C A w g d C Z Q V s n 1 V X 2 u L 5 a t 9 p D 4 n E Z g 2 v a w / 2 / v 8 / 8 L 6 z 2 n Y Y B s 7 I 0 o T J U x P Q f 9 8 O u A e Q e B O / X 8 8 1 l I u I r 5 q 1 b 3 4 a G 1 0 + q i Y z 9 6 u d c T h I 9 d 9 N A 6 S O C M 2 k D v k J D 4 D v H t W Q c I I y B B E Y g W 0 + U 8 D b X N g T m Q S U r I 7 K I h Y T Z 4 H D h g x u 8 D i X I U x Q l k B a Q U / t Q b E R b T v M e + g / Y Z w U B V o F n M U g a N P E c e y n L v C X G g c z + W r 6 S s j 2 y E Y f 2 g C / R M 4 l v A j L z 4 K h R p Q V S 0 + h L 8 K E x U x d S o D 9 1 l n P N G r W J p 1 m d p L O M p A 0 H n L c b q 7 m L G 7 l I y t w r O S r c o o a Y I + V K n C s 8 5 k t y a E p E x R z Y w 8 w N v x I g i I J w S H 3 s k o e V l B B n x s v Q u P + 9 q 6 d e W a 2 0 p p f v f l E b Y w T w v k h f c 5 k S q X E h X R K n H z v Y W 9 f V T 5 0 u A n d Z R w D l 1 E f E o P A M / 5 r x y L U D 8 3 h 2 9 o S F x K O 4 F b N w X v / r v K Y + s 4 N p K k j 4 l 3 B r N L B u z U e B b D g 3 u q U O s j G / t i m C V Y J 4 U B Z n Z L s 3 B l R R 7 U h U c / G R m a k D t k 0 i 0 d J D x + v V g x S H m Y P B i 5 S H G q 3 p D B C V q P 0 P B N Y q L L T m G 6 4 f d 8 n g 5 b 5 A d O x R M I 4 + O C f / 4 5 V e k n A b c G L n C 6 7 D w u n Y s f f / G M / s z 1 m Q q G 4 e A y v k 8 8 E s 3 z z + K g y 9 N 4 w q d B x F 2 E f V t d + p Q f 4 z e f z w 4 u j R N 2 c C V 4 8 l 9 c f x u c X z O S 4 + o C 3 7 E p y F h N G B E 5 a 1 n 4 A R y 5 j G y O d 7 6 N h 4 R E S U 5 C l k A v k 3 h N Z t g K N o i 8 i + C H a i p 2 1 V M u + g y p d 5 3 3 T M b u 5 j x H y M 2 J V e N Q 7 l G u p w D S b p V u o f S A Z Q Q F 4 0 7 b Z t 1 d t r u d a c E a 1 X O K O A 4 G 1 k B 6 A J k c 7 z m 2 F V C L g O n N E K H U h U c N U R F z O n w 1 r D S W Z r 8 U 5 P N r Z Q Y Z n 3 F T v X m Y B n z w l L M 1 Y u P J E v n U Z m r T v O 4 L D R n y E y b m y X n k v C a 5 W r x X g v c d f F c B 8 L N y k 1 Z I U s A p / E M t T N U y a T b + 6 u L 0 C V I b C p V w c i 7 q y N 0 N 0 Z o V b T I Q b M q X t S A q l E T q 0 K m x g p p V l s r Z B V 6 S X 0 x c Y V 5 e S S K Z W V R q + J Y r G / f u s S G 4 t M W W 2 O g 5 l M v j M v v D Z e 5 J G N r 5 d n W r n I P p 6 F L 7 T g T J w r K V w m H w B L s F K X 1 L e D k F P s 3 z U 8 8 V M y E M e J Z y y k s r Q T 6 p 2 Q s V q T J c G q 1 o / a 7 i 8 + / T 5 T 5 U 5 y A i H D o w J q k z r N g C r V A x c G K 1 L X P Y T K 5 9 Z Y w M P B C P h A 1 D O 4 g U o Z Z N U r u Q y i 0 O M C H + u j m Y h L 3 z U C 6 p 8 9 2 g a O I 6 / L 9 y r V h q c z 8 o v X g W q C x v Z X D x v b W l w d H 6 T y h h j 2 3 t / I G V U T s l e e w j P X X H i K W z k 1 U 1 M N i 6 Y 0 W 2 2 h 1 j U r a h k V G L X C t s d z M 5 f K a u N 7 Y + Z S p l i V X R m Y y 5 S r C v G y 6 b J k P 2 8 1 T 8 Q c c T R k I 9 y 6 h / l K p 2 E / Y W m P M m 6 X i p x w 4 6 U J h T h f P i 5 r 2 q O u K F + / z b 3 2 R d O R Y C D y I i I X H v u A u B 7 h v N a U 0 V F k O y 7 V 1 l 4 2 p o c R N 7 c M b L W j d s a u h V j c c x R p K p Q s x W m U 2 3 1 Z w S H j Y / 4 S R Q x B A G D e L Y l w V x f Z 9 c h + 8 G e J n B 7 v P 9 g 8 5 R L E w Y B a Z c 7 Q c Y s U c a w e w J m Z Z B D J p p Q h 4 Q I s b 5 w t J D Y + N N y F L b j Y U k i i q L 1 l a 8 c Q s 8 A l H A A x f + G H d c d 7 0 v 4 T p x x X B U 1 x s E S 3 D y Y x D U o V l x 3 W S M Y C / j a Y 9 7 D v W 4 n Z q n g d j q Q V d u B D n y y R B V L g r U 5 0 W D / 7 4 5 V d 4 v L 4 0 r t A Z / S T X 8 i U a S a F d 6 I f X I H S V Y 1 / F Y 4 1 d d G m u O P g 9 J A w e I X y L q S t W H O 9 A 6 k / x j e f i + p a r 6 s t 2 O C q b 1 F P 5 m i 9 l j M K t z I q Z t O J O 5 q G s F H W i b F h S L D / U L G u 9 p G i N b t d 4 u l l W g b S 7 1 V i / 8 J V K h f 0 r 9 s j N i 4 7 d S s x n F / u N y 4 U T 6 g J C Y G 6 A D A 9 8 n 7 g b 3 / U s o r 2 X 8 o 6 T Q o g Z X j R k w m w 2 D R y 5 e K w 7 K 5 K P Z u y I 3 k L u T Y W U + k 8 J J 6 y K Y J h b o v o I S n n b Z 8 Q h f H E h L e j U 1 4 J F Q h y L 2 9 G F p 6 Y H O O L 8 J l b b U x K I 4 g z l q 7 g z / h p M n L 8 T m 9 u 6 d B p Y M S S z + l r j + 9 I t o 6 w 5 l b L K + k l V s u 6 t o y x M S Y E K 0 c o q L g p a 6 p 1 b s q B j b c 1 t l m L u u 8 M h a g + H w y 7 6 e P Y d S j d / n U 3 H X e B q C a 6 d + j F 1 R b 9 O 7 3 y W O 3 K z x F j h z 8 c n 8 X 0 g P N B b H l E v / p p Z G A p a k m p D d I m j + l b u o 8 5 / p s f Q 2 a / S 6 K z D M k u E 2 V w H x / t x K j 7 e L 4 2 G F m t 3 3 p X Q 1 y k P D a k + r N 5 / 6 q r F 5 s W i / D 1 h R B i j U c A U X x B r z s Q K p l B 1 / q y 6 t l J Z o o J G O U f B E K p O a d T m v + E t a U O z z h K G 1 v f d 6 9 x H 8 s x K E U 0 t U f m r 8 q J q S 7 0 5 q + o n V x P k z F I v p B q l k P r x h m H q E 1 j 0 9 X R M C D L W G E 3 N g W l a C Q P Y V 1 s p C 8 t m l N P S O Y W R B V P j q Q W q k T i h a J R 3 q U m 7 q W m X d 6 5 J + 5 6 m X f 4 k L m l / u Y n i c b 6 k v 2 P 9 m L Y r j h V 0 h v k Q 7 4 Y 0 z Z Z Z 2 w B 1 v 6 c x E h N k Y u Y k y 7 i u 5 2 J 0 + T 1 D s v i 1 3 x z M d d q s P C v H E v O v i S V r D C V f c S T 5 p s 4 e E 2 C J G 8 6 F C e c o 4 f B i B 8 x J v q Y h 2 J 6 g 9 L 8 U 5 j Z n g e / O 0 K I o R 3 c 0 m i A P S i 8 U T W C m 9 K x 2 P m E H f V / 7 a G J Z 3 J H N t a 6 4 s 0 r Y + Q v U p w p 1 e x s I d X + L S K e O c 4 l Y B 7 D t A N L 2 g 6 r W 6 i q j 5 h N P Q h M B C q s s M + G r H X z + C V B L A Q I t A B Q A A g A I A H p T h l W k H 1 Z / o w A A A P Y A A A A S A A A A A A A A A A A A A A A A A A A A A A B D b 2 5 m a W c v U G F j a 2 F n Z S 5 4 b W x Q S w E C L Q A U A A I A C A B 6 U 4 Z V D 8 r p q 6 Q A A A D p A A A A E w A A A A A A A A A A A A A A A A D v A A A A W 0 N v b n R l b n R f V H l w Z X N d L n h t b F B L A Q I t A B Q A A g A I A H p T h l V V A L O T A w k A A H M 8 A A A T A A A A A A A A A A A A A A A A A O A B A A B G b 3 J t d W x h c y 9 T Z W N 0 a W 9 u M S 5 t U E s F B g A A A A A D A A M A w g A A A D A L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O b A A A A A A A A Y Z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v c H V s Y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B v c H V s Y X R p b 2 4 i I C 8 + P E V u d H J 5 I F R 5 c G U 9 I k Z p b G x l Z E N v b X B s Z X R l U m V z d W x 0 V G 9 X b 3 J r c 2 h l Z X Q i I F Z h b H V l P S J s M S I g L z 4 8 R W 5 0 c n k g V H l w Z T 0 i R m l s b E x h c 3 R V c G R h d G V k I i B W Y W x 1 Z T 0 i Z D I w M j I t M T I t M D Z U M D k 6 M j c 6 N T A u O D Y z N j M y N V o i I C 8 + P E V u d H J 5 I F R 5 c G U 9 I k Z p b G x D b 2 x 1 b W 5 U e X B l c y I g V m F s d W U 9 I n N C Z 0 1 F Q X d V R E J R V U R C Q V E 9 I i A v P j x F b n R y e S B U e X B l P S J R d W V y e U l E I i B W Y W x 1 Z T 0 i c z R k Z j V h Z W I x L T Z i M D g t N D M 3 N i 1 h Z j B j L T h m N D J i Y j R k N j E 1 M C I g L z 4 8 R W 5 0 c n k g V H l w Z T 0 i R m l s b E V y c m 9 y Q 2 9 1 b n Q i I F Z h b H V l P S J s N D E i I C 8 + P E V u d H J 5 I F R 5 c G U 9 I l J l Y 2 9 2 Z X J 5 V G F y Z 2 V 0 U 2 h l Z X Q i I F Z h b H V l P S J z U G 9 w d W x h d G l v b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b H V t b k 5 h b W V z I i B W Y W x 1 Z T 0 i c 1 s m c X V v d D t D b 3 V u d H J 5 J n F 1 b 3 Q 7 L C Z x d W 9 0 O 1 B v c H V s Y X R p b 2 4 m c X V v d D s s J n F 1 b 3 Q 7 W W V h c m x 5 I C B D a G F u Z 2 U m c X V v d D s s J n F 1 b 3 Q 7 T m V 0 I C B D a G F u Z 2 U m c X V v d D s s J n F 1 b 3 Q 7 R G V u c 2 l 0 e S A g K F A v S 2 3 C s i k m c X V v d D s s J n F 1 b 3 Q 7 T G F u Z C B B c m V h I C A o S 2 3 C s i k m c X V v d D s s J n F 1 b 3 Q 7 T W l n c m F u d H M g I C h u Z X Q p J n F 1 b 3 Q 7 L C Z x d W 9 0 O 0 Z l c n Q u I C B S Y X R l J n F 1 b 3 Q 7 L C Z x d W 9 0 O 0 1 l Z C 4 g I E F n Z S Z x d W 9 0 O y w m c X V v d D t V c m J h b i A g U G 9 w I C U m c X V v d D s s J n F 1 b 3 Q 7 V 2 9 y b G Q g I F N o Y X J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M 1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3 B 1 b G F 0 a W 9 u L 0 F 1 d G 9 S Z W 1 v d m V k Q 2 9 s d W 1 u c z E u e 0 N v d W 5 0 c n k s M H 0 m c X V v d D s s J n F 1 b 3 Q 7 U 2 V j d G l v b j E v U G 9 w d W x h d G l v b i 9 B d X R v U m V t b 3 Z l Z E N v b H V t b n M x L n t Q b 3 B 1 b G F 0 a W 9 u L D F 9 J n F 1 b 3 Q 7 L C Z x d W 9 0 O 1 N l Y 3 R p b 2 4 x L 1 B v c H V s Y X R p b 2 4 v Q X V 0 b 1 J l b W 9 2 Z W R D b 2 x 1 b W 5 z M S 5 7 W W V h c m x 5 I C B D a G F u Z 2 U s M n 0 m c X V v d D s s J n F 1 b 3 Q 7 U 2 V j d G l v b j E v U G 9 w d W x h d G l v b i 9 B d X R v U m V t b 3 Z l Z E N v b H V t b n M x L n t O Z X Q g I E N o Y W 5 n Z S w z f S Z x d W 9 0 O y w m c X V v d D t T Z W N 0 a W 9 u M S 9 Q b 3 B 1 b G F 0 a W 9 u L 0 F 1 d G 9 S Z W 1 v d m V k Q 2 9 s d W 1 u c z E u e 0 R l b n N p d H k g I C h Q L 0 t t w r I p L D R 9 J n F 1 b 3 Q 7 L C Z x d W 9 0 O 1 N l Y 3 R p b 2 4 x L 1 B v c H V s Y X R p b 2 4 v Q X V 0 b 1 J l b W 9 2 Z W R D b 2 x 1 b W 5 z M S 5 7 T G F u Z C B B c m V h I C A o S 2 3 C s i k s N X 0 m c X V v d D s s J n F 1 b 3 Q 7 U 2 V j d G l v b j E v U G 9 w d W x h d G l v b i 9 B d X R v U m V t b 3 Z l Z E N v b H V t b n M x L n t N a W d y Y W 5 0 c y A g K G 5 l d C k s N n 0 m c X V v d D s s J n F 1 b 3 Q 7 U 2 V j d G l v b j E v U G 9 w d W x h d G l v b i 9 B d X R v U m V t b 3 Z l Z E N v b H V t b n M x L n t G Z X J 0 L i A g U m F 0 Z S w 3 f S Z x d W 9 0 O y w m c X V v d D t T Z W N 0 a W 9 u M S 9 Q b 3 B 1 b G F 0 a W 9 u L 0 F 1 d G 9 S Z W 1 v d m V k Q 2 9 s d W 1 u c z E u e 0 1 l Z C 4 g I E F n Z S w 4 f S Z x d W 9 0 O y w m c X V v d D t T Z W N 0 a W 9 u M S 9 Q b 3 B 1 b G F 0 a W 9 u L 0 F 1 d G 9 S Z W 1 v d m V k Q 2 9 s d W 1 u c z E u e 1 V y Y m F u I C B Q b 3 A g J S w 5 f S Z x d W 9 0 O y w m c X V v d D t T Z W N 0 a W 9 u M S 9 Q b 3 B 1 b G F 0 a W 9 u L 0 F 1 d G 9 S Z W 1 v d m V k Q 2 9 s d W 1 u c z E u e 1 d v c m x k I C B T a G F y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v c H V s Y X R p b 2 4 v Q X V 0 b 1 J l b W 9 2 Z W R D b 2 x 1 b W 5 z M S 5 7 Q 2 9 1 b n R y e S w w f S Z x d W 9 0 O y w m c X V v d D t T Z W N 0 a W 9 u M S 9 Q b 3 B 1 b G F 0 a W 9 u L 0 F 1 d G 9 S Z W 1 v d m V k Q 2 9 s d W 1 u c z E u e 1 B v c H V s Y X R p b 2 4 s M X 0 m c X V v d D s s J n F 1 b 3 Q 7 U 2 V j d G l v b j E v U G 9 w d W x h d G l v b i 9 B d X R v U m V t b 3 Z l Z E N v b H V t b n M x L n t Z Z W F y b H k g I E N o Y W 5 n Z S w y f S Z x d W 9 0 O y w m c X V v d D t T Z W N 0 a W 9 u M S 9 Q b 3 B 1 b G F 0 a W 9 u L 0 F 1 d G 9 S Z W 1 v d m V k Q 2 9 s d W 1 u c z E u e 0 5 l d C A g Q 2 h h b m d l L D N 9 J n F 1 b 3 Q 7 L C Z x d W 9 0 O 1 N l Y 3 R p b 2 4 x L 1 B v c H V s Y X R p b 2 4 v Q X V 0 b 1 J l b W 9 2 Z W R D b 2 x 1 b W 5 z M S 5 7 R G V u c 2 l 0 e S A g K F A v S 2 3 C s i k s N H 0 m c X V v d D s s J n F 1 b 3 Q 7 U 2 V j d G l v b j E v U G 9 w d W x h d G l v b i 9 B d X R v U m V t b 3 Z l Z E N v b H V t b n M x L n t M Y W 5 k I E F y Z W E g I C h L b c K y K S w 1 f S Z x d W 9 0 O y w m c X V v d D t T Z W N 0 a W 9 u M S 9 Q b 3 B 1 b G F 0 a W 9 u L 0 F 1 d G 9 S Z W 1 v d m V k Q 2 9 s d W 1 u c z E u e 0 1 p Z 3 J h b n R z I C A o b m V 0 K S w 2 f S Z x d W 9 0 O y w m c X V v d D t T Z W N 0 a W 9 u M S 9 Q b 3 B 1 b G F 0 a W 9 u L 0 F 1 d G 9 S Z W 1 v d m V k Q 2 9 s d W 1 u c z E u e 0 Z l c n Q u I C B S Y X R l L D d 9 J n F 1 b 3 Q 7 L C Z x d W 9 0 O 1 N l Y 3 R p b 2 4 x L 1 B v c H V s Y X R p b 2 4 v Q X V 0 b 1 J l b W 9 2 Z W R D b 2 x 1 b W 5 z M S 5 7 T W V k L i A g Q W d l L D h 9 J n F 1 b 3 Q 7 L C Z x d W 9 0 O 1 N l Y 3 R p b 2 4 x L 1 B v c H V s Y X R p b 2 4 v Q X V 0 b 1 J l b W 9 2 Z W R D b 2 x 1 b W 5 z M S 5 7 V X J i Y W 4 g I F B v c C A l L D l 9 J n F 1 b 3 Q 7 L C Z x d W 9 0 O 1 N l Y 3 R p b 2 4 x L 1 B v c H V s Y X R p b 2 4 v Q X V 0 b 1 J l b W 9 2 Z W R D b 2 x 1 b W 5 z M S 5 7 V 2 9 y b G Q g I F N o Y X J l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w d W x h d G l v b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H V s Y X R p b 2 4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w d W x h d G l v b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G b 3 N z a W x f Z W 1 p c 3 N p b 2 5 z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I t M D Z U M D k 6 M j c 6 N D g u N j c 1 M D Q 2 M 1 o i I C 8 + P E V u d H J 5 I F R 5 c G U 9 I k Z p b G x D b 2 x 1 b W 5 U e X B l c y I g V m F s d W U 9 I n N C Z 1 U 9 I i A v P j x F b n R y e S B U e X B l P S J G a W x s Q 2 9 s d W 1 u T m F t Z X M i I F Z h b H V l P S J z W y Z x d W 9 0 O 0 N v d W 5 0 c n k m c X V v d D s s J n F 1 b 3 Q 7 M j A x N y A o T X Q g Q 0 8 y K S Z x d W 9 0 O 1 0 i I C 8 + P E V u d H J 5 I F R 5 c G U 9 I k Z p b G x T d G F 0 d X M i I F Z h b H V l P S J z Q 2 9 t c G x l d G U i I C 8 + P E V u d H J 5 I F R 5 c G U 9 I l F 1 Z X J 5 S U Q i I F Z h b H V l P S J z M 2 R j Z T F k M D E t M 2 Q 1 M S 0 0 N 2 E z L W I 1 O G Q t M G M y Y m Y 1 M j l m Z j B j I i A v P j x F b n R y e S B U e X B l P S J G a W x s Q 2 9 1 b n Q i I F Z h b H V l P S J s M j E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c 3 N p b C B l b W l z c 2 l v b n M v Q X V 0 b 1 J l b W 9 2 Z W R D b 2 x 1 b W 5 z M S 5 7 Q 2 9 1 b n R y e S w w f S Z x d W 9 0 O y w m c X V v d D t T Z W N 0 a W 9 u M S 9 G b 3 N z a W w g Z W 1 p c 3 N p b 2 5 z L 0 F 1 d G 9 S Z W 1 v d m V k Q 2 9 s d W 1 u c z E u e z I w M T c g K E 1 0 I E N P M i k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9 z c 2 l s I G V t a X N z a W 9 u c y 9 B d X R v U m V t b 3 Z l Z E N v b H V t b n M x L n t D b 3 V u d H J 5 L D B 9 J n F 1 b 3 Q 7 L C Z x d W 9 0 O 1 N l Y 3 R p b 2 4 x L 0 Z v c 3 N p b C B l b W l z c 2 l v b n M v Q X V 0 b 1 J l b W 9 2 Z W R D b 2 x 1 b W 5 z M S 5 7 M j A x N y A o T X Q g Q 0 8 y K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m 9 z c 2 l s J T I w Z W 1 p c 3 N p b 2 5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z c 2 l s J T I w Z W 1 p c 3 N p b 2 5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3 N z a W w l M j B l b W l z c 2 l v b n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3 N p b C U y M G V t a X N z a W 9 u c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a W N p d H k l M j B j b 2 5 z d W 1 w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G F z d F V w Z G F 0 Z W Q i I F Z h b H V l P S J k M j A y M i 0 x M i 0 w N l Q w O T o y N z o 1 M C 4 4 N z Q x O D g 1 W i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V s Z W N 0 c m l j a X R 5 X 2 N v b n N 1 b X B 0 a W 9 u I i A v P j x F b n R y e S B U e X B l P S J G a W x s Z W R D b 2 1 w b G V 0 Z V J l c 3 V s d F R v V 2 9 y a 3 N o Z W V 0 I i B W Y W x 1 Z T 0 i b D E i I C 8 + P E V u d H J 5 I F R 5 c G U 9 I k Z p b G x D b 3 V u d C I g V m F s d W U 9 I m w y M T k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A 2 Z W V m N T g x L T V m N 2 Y t N D B m Y y 0 4 Y 2 I w L W J h M W E 4 N 2 I x Y m Y 1 O S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N v b H V t b l R 5 c G V z I i B W Y W x 1 Z T 0 i c 0 J n T U d C Z z 0 9 I i A v P j x F b n R y e S B U e X B l P S J G a W x s Q 2 9 s d W 1 u T m F t Z X M i I F Z h b H V l P S J z W y Z x d W 9 0 O 0 N v d W 5 0 c n k v U m V n a W 9 u J n F 1 b 3 Q 7 L C Z x d W 9 0 O 0 V s Z W N 0 c m l j a X R 5 I G N v b n N 1 b X B 0 a W 9 u I C h H V 8 K 3 a C 9 5 c i k m c X V v d D s s J n F 1 b 3 Q 7 W W V h c i B v Z i B k Y X R h J n F 1 b 3 Q 7 L C Z x d W 9 0 O 1 N v d X J j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s Z W N 0 c m l j a X R 5 I G N v b n N 1 b X B 0 a W 9 u L 0 F 1 d G 9 S Z W 1 v d m V k Q 2 9 s d W 1 u c z E u e 0 N v d W 5 0 c n k v U m V n a W 9 u L D B 9 J n F 1 b 3 Q 7 L C Z x d W 9 0 O 1 N l Y 3 R p b 2 4 x L 0 V s Z W N 0 c m l j a X R 5 I G N v b n N 1 b X B 0 a W 9 u L 0 F 1 d G 9 S Z W 1 v d m V k Q 2 9 s d W 1 u c z E u e 0 V s Z W N 0 c m l j a X R 5 I G N v b n N 1 b X B 0 a W 9 u I C h H V 8 K 3 a C 9 5 c i k s M X 0 m c X V v d D s s J n F 1 b 3 Q 7 U 2 V j d G l v b j E v R W x l Y 3 R y a W N p d H k g Y 2 9 u c 3 V t c H R p b 2 4 v Q X V 0 b 1 J l b W 9 2 Z W R D b 2 x 1 b W 5 z M S 5 7 W W V h c i B v Z i B k Y X R h L D J 9 J n F 1 b 3 Q 7 L C Z x d W 9 0 O 1 N l Y 3 R p b 2 4 x L 0 V s Z W N 0 c m l j a X R 5 I G N v b n N 1 b X B 0 a W 9 u L 0 F 1 d G 9 S Z W 1 v d m V k Q 2 9 s d W 1 u c z E u e 1 N v d X J j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b G V j d H J p Y 2 l 0 e S B j b 2 5 z d W 1 w d G l v b i 9 B d X R v U m V t b 3 Z l Z E N v b H V t b n M x L n t D b 3 V u d H J 5 L 1 J l Z 2 l v b i w w f S Z x d W 9 0 O y w m c X V v d D t T Z W N 0 a W 9 u M S 9 F b G V j d H J p Y 2 l 0 e S B j b 2 5 z d W 1 w d G l v b i 9 B d X R v U m V t b 3 Z l Z E N v b H V t b n M x L n t F b G V j d H J p Y 2 l 0 e S B j b 2 5 z d W 1 w d G l v b i A o R 1 f C t 2 g v e X I p L D F 9 J n F 1 b 3 Q 7 L C Z x d W 9 0 O 1 N l Y 3 R p b 2 4 x L 0 V s Z W N 0 c m l j a X R 5 I G N v b n N 1 b X B 0 a W 9 u L 0 F 1 d G 9 S Z W 1 v d m V k Q 2 9 s d W 1 u c z E u e 1 l l Y X I g b 2 Y g Z G F 0 Y S w y f S Z x d W 9 0 O y w m c X V v d D t T Z W N 0 a W 9 u M S 9 F b G V j d H J p Y 2 l 0 e S B j b 2 5 z d W 1 w d G l v b i 9 B d X R v U m V t b 3 Z l Z E N v b H V t b n M x L n t T b 3 V y Y 2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s Z W N 0 c m l j a X R 5 J T I w Y 2 9 u c 3 V t c H R p b 2 4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a W N p d H k l M j B j b 2 5 z d W 1 w d G l v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H V y Y W w l M j B H Y X M l M j B j b 2 5 z d W 1 w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T m F 0 d X J h b F 9 H Y X N f Y 2 9 u c 3 V t c H R p b 2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D b 3 V u d H J 5 L 1 J l Z 2 l v b i Z x d W 9 0 O y w m c X V v d D t O Y X R 1 c m F s I E d h c y B j b 2 5 z d W 1 w d G l v b l x u K G 1 p b G x p b 2 4 g b c K z L 3 l l Y X I p J n F 1 b 3 Q 7 L C Z x d W 9 0 O 0 R h d G U g b 2 Z c c l x u S W 5 m b 3 J t Y X R p b 2 4 m c X V v d D t d I i A v P j x F b n R y e S B U e X B l P S J G a W x s Q 2 9 s d W 1 u V H l w Z X M i I F Z h b H V l P S J z Q m d N R y I g L z 4 8 R W 5 0 c n k g V H l w Z T 0 i R m l s b E x h c 3 R V c G R h d G V k I i B W Y W x 1 Z T 0 i Z D I w M j I t M T I t M D Z U M D k 6 M j c 6 N D k u N z g w N z g 3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z Z j B h M D Y y O C 0 x O W I x L T R j M W Q t O W Z m Y i 0 4 Z T E 2 N D k 5 Y j d l Z D g i I C 8 + P E V u d H J 5 I F R 5 c G U 9 I k Z p b G x D b 3 V u d C I g V m F s d W U 9 I m w x M T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m F 0 d X J h b C B H Y X M g Y 2 9 u c 3 V t c H R p b 2 4 v Q X V 0 b 1 J l b W 9 2 Z W R D b 2 x 1 b W 5 z M S 5 7 Q 2 9 1 b n R y e S 9 S Z W d p b 2 4 s M H 0 m c X V v d D s s J n F 1 b 3 Q 7 U 2 V j d G l v b j E v T m F 0 d X J h b C B H Y X M g Y 2 9 u c 3 V t c H R p b 2 4 v Q X V 0 b 1 J l b W 9 2 Z W R D b 2 x 1 b W 5 z M S 5 7 T m F 0 d X J h b C B H Y X M g Y 2 9 u c 3 V t c H R p b 2 5 c b i h t a W x s a W 9 u I G 3 C s y 9 5 Z W F y K S w x f S Z x d W 9 0 O y w m c X V v d D t T Z W N 0 a W 9 u M S 9 O Y X R 1 c m F s I E d h c y B j b 2 5 z d W 1 w d G l v b i 9 B d X R v U m V t b 3 Z l Z E N v b H V t b n M x L n t E Y X R l I G 9 m X H J c b k l u Z m 9 y b W F 0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5 h d H V y Y W w g R 2 F z I G N v b n N 1 b X B 0 a W 9 u L 0 F 1 d G 9 S Z W 1 v d m V k Q 2 9 s d W 1 u c z E u e 0 N v d W 5 0 c n k v U m V n a W 9 u L D B 9 J n F 1 b 3 Q 7 L C Z x d W 9 0 O 1 N l Y 3 R p b 2 4 x L 0 5 h d H V y Y W w g R 2 F z I G N v b n N 1 b X B 0 a W 9 u L 0 F 1 d G 9 S Z W 1 v d m V k Q 2 9 s d W 1 u c z E u e 0 5 h d H V y Y W w g R 2 F z I G N v b n N 1 b X B 0 a W 9 u X G 4 o b W l s b G l v b i B t w r M v e W V h c i k s M X 0 m c X V v d D s s J n F 1 b 3 Q 7 U 2 V j d G l v b j E v T m F 0 d X J h b C B H Y X M g Y 2 9 u c 3 V t c H R p b 2 4 v Q X V 0 b 1 J l b W 9 2 Z W R D b 2 x 1 b W 5 z M S 5 7 R G F 0 Z S B v Z l x y X G 5 J b m Z v c m 1 h d G l v b i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F 0 d X J h b C U y M E d h c y U y M G N v b n N 1 b X B 0 a W 9 u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H V y Y W w l M j B H Y X M l M j B j b 2 5 z d W 1 w d G l v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H V y Y W w l M j B H Y X M l M j B j b 2 5 z d W 1 w d G l v b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d X J h b C U y M E d h c y U y M G N v b n N 1 b X B 0 a W 9 u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F s J T I w R 2 F z J T I w Y 2 9 u c 3 V t c H R p b 2 4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H V y Y W w l M j B H Y X M l M j B j b 2 5 z d W 1 w d G l v b i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d X J h b C U y M E d h c y U y M G N v b n N 1 b X B 0 a W 9 u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B 1 b G F 0 a W 9 u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3 B l c m F u e m E l M j B k Z S U y M H Z p Z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x h c 3 R V c G R h d G V k I i B W Y W x 1 Z T 0 i Z D I w M j I t M T I t M D Z U M D k 6 M j c 6 N T A u O D g 0 N z M 3 N l o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c 3 B l c m F u e m F f Z G V f d m l k Y S I g L z 4 8 R W 5 0 c n k g V H l w Z T 0 i R m l s b G V k Q 2 9 t c G x l d G V S Z X N 1 b H R U b 1 d v c m t z a G V l d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Q 2 9 1 b n Q i I F Z h b H V l P S J s M T g z I i A v P j x F b n R y e S B U e X B l P S J B Z G R l Z F R v R G F 0 Y U 1 v Z G V s I i B W Y W x 1 Z T 0 i b D A i I C 8 + P E V u d H J 5 I F R 5 c G U 9 I l F 1 Z X J 5 S U Q i I F Z h b H V l P S J z M W U 0 M D V l M D k t Y T M y Y y 0 0 Z m E 4 L W I 0 Y j Q t Y T A z N T E z N G I 2 Z D k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C Z 1 V G Q l E 9 P S I g L z 4 8 R W 5 0 c n k g V H l w Z T 0 i R m l s b E N v b H V t b k 5 h b W V z I i B W Y W x 1 Z T 0 i c 1 s m c X V v d D t Q Y c O t c y Z x d W 9 0 O y w m c X V v d D t F c 3 B l c m F u e m E g Z G U g d m l k Y S Z x d W 9 0 O y w m c X V v d D t F c 3 B l c m F u e m E g Z G U g d m l k Y S B k Z S B 2 Y X J v b m V z I G F s I G 5 h Y 2 V y J n F 1 b 3 Q 7 L C Z x d W 9 0 O 0 V z c G V y Y W 5 6 Y S B k Z S B 2 a W R h I G R l I G 1 1 a m V y Z X M g Y W w g b m F j Z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c 3 B l c m F u e m E g Z G U g d m l k Y S 9 B d X R v U m V t b 3 Z l Z E N v b H V t b n M x L n t Q Y c O t c y w w f S Z x d W 9 0 O y w m c X V v d D t T Z W N 0 a W 9 u M S 9 F c 3 B l c m F u e m E g Z G U g d m l k Y S 9 B d X R v U m V t b 3 Z l Z E N v b H V t b n M x L n t F c 3 B l c m F u e m E g Z G U g d m l k Y S w x f S Z x d W 9 0 O y w m c X V v d D t T Z W N 0 a W 9 u M S 9 F c 3 B l c m F u e m E g Z G U g d m l k Y S 9 B d X R v U m V t b 3 Z l Z E N v b H V t b n M x L n t F c 3 B l c m F u e m E g Z G U g d m l k Y S B k Z S B 2 Y X J v b m V z I G F s I G 5 h Y 2 V y L D J 9 J n F 1 b 3 Q 7 L C Z x d W 9 0 O 1 N l Y 3 R p b 2 4 x L 0 V z c G V y Y W 5 6 Y S B k Z S B 2 a W R h L 0 F 1 d G 9 S Z W 1 v d m V k Q 2 9 s d W 1 u c z E u e 0 V z c G V y Y W 5 6 Y S B k Z S B 2 a W R h I G R l I G 1 1 a m V y Z X M g Y W w g b m F j Z X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X N w Z X J h b n p h I G R l I H Z p Z G E v Q X V 0 b 1 J l b W 9 2 Z W R D b 2 x 1 b W 5 z M S 5 7 U G H D r X M s M H 0 m c X V v d D s s J n F 1 b 3 Q 7 U 2 V j d G l v b j E v R X N w Z X J h b n p h I G R l I H Z p Z G E v Q X V 0 b 1 J l b W 9 2 Z W R D b 2 x 1 b W 5 z M S 5 7 R X N w Z X J h b n p h I G R l I H Z p Z G E s M X 0 m c X V v d D s s J n F 1 b 3 Q 7 U 2 V j d G l v b j E v R X N w Z X J h b n p h I G R l I H Z p Z G E v Q X V 0 b 1 J l b W 9 2 Z W R D b 2 x 1 b W 5 z M S 5 7 R X N w Z X J h b n p h I G R l I H Z p Z G E g Z G U g d m F y b 2 5 l c y B h b C B u Y W N l c i w y f S Z x d W 9 0 O y w m c X V v d D t T Z W N 0 a W 9 u M S 9 F c 3 B l c m F u e m E g Z G U g d m l k Y S 9 B d X R v U m V t b 3 Z l Z E N v b H V t b n M x L n t F c 3 B l c m F u e m E g Z G U g d m l k Y S B k Z S B t d W p l c m V z I G F s I G 5 h Y 2 V y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c 3 B l c m F u e m E l M j B k Z S U y M H Z p Z G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N w Z X J h b n p h J T I w Z G U l M j B 2 a W R h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Q a H l z a W N p Y W 5 z X 3 B l c l 8 x M D A w M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d W 5 0 c n k m c X V v d D s s J n F 1 b 3 Q 7 M j A w M O K A k z I w M D k m c X V v d D s s J n F 1 b 3 Q 7 M j A w M O K A k z I w M D l f M S Z x d W 9 0 O y w m c X V v d D s y M D A 3 4 o C T M j A x M y Z x d W 9 0 O y w m c X V v d D t M Y X R l c 3 Q g Y X Z h a W x h Y m x l I G R h d G E m c X V v d D t d I i A v P j x F b n R y e S B U e X B l P S J G a W x s Q 2 9 s d W 1 u V H l w Z X M i I F Z h b H V l P S J z Q m d N R k J R V T 0 i I C 8 + P E V u d H J 5 I F R 5 c G U 9 I k Z p b G x M Y X N 0 V X B k Y X R l Z C I g V m F s d W U 9 I m Q y M D I y L T E y L T A 2 V D A 5 O j I 3 O j U w L j k w N T M 5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O G I w Y W V j Z W I t M m I 2 M C 0 0 N W Y 1 L W E y Y j c t Z D Y w Z j B k M j F j O T c 2 I i A v P j x F b n R y e S B U e X B l P S J G a W x s Q 2 9 1 b n Q i I F Z h b H V l P S J s M T g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e X N p Y 2 l h b n M g c G V y I D E w M D A w L 0 F 1 d G 9 S Z W 1 v d m V k Q 2 9 s d W 1 u c z E u e 0 N v d W 5 0 c n k s M H 0 m c X V v d D s s J n F 1 b 3 Q 7 U 2 V j d G l v b j E v U G h 5 c 2 l j a W F u c y B w Z X I g M T A w M D A v Q X V 0 b 1 J l b W 9 2 Z W R D b 2 x 1 b W 5 z M S 5 7 M j A w M O K A k z I w M D k s M X 0 m c X V v d D s s J n F 1 b 3 Q 7 U 2 V j d G l v b j E v U G h 5 c 2 l j a W F u c y B w Z X I g M T A w M D A v Q X V 0 b 1 J l b W 9 2 Z W R D b 2 x 1 b W 5 z M S 5 7 M j A w M O K A k z I w M D l f M S w y f S Z x d W 9 0 O y w m c X V v d D t T Z W N 0 a W 9 u M S 9 Q a H l z a W N p Y W 5 z I H B l c i A x M D A w M C 9 B d X R v U m V t b 3 Z l Z E N v b H V t b n M x L n s y M D A 3 4 o C T M j A x M y w z f S Z x d W 9 0 O y w m c X V v d D t T Z W N 0 a W 9 u M S 9 Q a H l z a W N p Y W 5 z I H B l c i A x M D A w M C 9 B d X R v U m V t b 3 Z l Z E N v b H V t b n M x L n t M Y X R l c 3 Q g Y X Z h a W x h Y m x l I G R h d G E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h 5 c 2 l j a W F u c y B w Z X I g M T A w M D A v Q X V 0 b 1 J l b W 9 2 Z W R D b 2 x 1 b W 5 z M S 5 7 Q 2 9 1 b n R y e S w w f S Z x d W 9 0 O y w m c X V v d D t T Z W N 0 a W 9 u M S 9 Q a H l z a W N p Y W 5 z I H B l c i A x M D A w M C 9 B d X R v U m V t b 3 Z l Z E N v b H V t b n M x L n s y M D A w 4 o C T M j A w O S w x f S Z x d W 9 0 O y w m c X V v d D t T Z W N 0 a W 9 u M S 9 Q a H l z a W N p Y W 5 z I H B l c i A x M D A w M C 9 B d X R v U m V t b 3 Z l Z E N v b H V t b n M x L n s y M D A w 4 o C T M j A w O V 8 x L D J 9 J n F 1 b 3 Q 7 L C Z x d W 9 0 O 1 N l Y 3 R p b 2 4 x L 1 B o e X N p Y 2 l h b n M g c G V y I D E w M D A w L 0 F 1 d G 9 S Z W 1 v d m V k Q 2 9 s d W 1 u c z E u e z I w M D f i g J M y M D E z L D N 9 J n F 1 b 3 Q 7 L C Z x d W 9 0 O 1 N l Y 3 R p b 2 4 x L 1 B o e X N p Y 2 l h b n M g c G V y I D E w M D A w L 0 F 1 d G 9 S Z W 1 v d m V k Q 2 9 s d W 1 u c z E u e 0 x h d G V z d C B h d m F p b G F i b G U g Z G F 0 Y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h 5 c 2 l j a W F u c y U y M H B l c i U y M D E w M D A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e X N p Y 2 l h b n M l M j B w Z X I l M j A x M D A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e X N p Y 2 l h b n M l M j B w Z X I l M j A x M D A w M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a H l z a W N p Y W 5 z J T I w c G V y J T I w M T A w M D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a H l z a W N p Y W 5 z J T I w c G V y J T I w M T A w M D A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a H l z a W N p Y W 5 z J T I w c G V y J T I w M T A w M D A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e X N p Y 2 l h b n M l M j B w Z X I l M j A x M D A w M C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h 5 c 2 l j a W F u c y U y M H B l c i U y M D E w M D A w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a H l z a W N p Y W 5 z J T I w c G V y J T I w M T A w M D A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N a W x p d G F y e V 9 w Z X J z b 2 5 u Z W w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i 0 w N l Q w O T o y N z o 0 O S 4 4 M z Y w O T E z W i I g L z 4 8 R W 5 0 c n k g V H l w Z T 0 i R m l s b E N v b H V t b l R 5 c G V z I i B W Y W x 1 Z T 0 i c 0 J n T U R B d 0 1 E Q X c 9 P S I g L z 4 8 R W 5 0 c n k g V H l w Z T 0 i R m l s b E N v b H V t b k 5 h b W V z I i B W Y W x 1 Z T 0 i c 1 s m c X V v d D t D b 3 V u d H J 5 J n F 1 b 3 Q 7 L C Z x d W 9 0 O 0 F j d G l 2 Z S B t a W x p d G F y e S Z x d W 9 0 O y w m c X V v d D t S Z X N l c n Z l I G 1 p b G l 0 Y X J 5 J n F 1 b 3 Q 7 L C Z x d W 9 0 O 1 B h c m F t a W x p d G F y e S Z x d W 9 0 O y w m c X V v d D t U b 3 R h b C Z x d W 9 0 O y w m c X V v d D t Q Z X I g M S w w M D A g Y 2 F w a X R h X H J c b i h 0 b 3 R h b C k m c X V v d D s s J n F 1 b 3 Q 7 U G V y I D E s M D A w I G N h c G l 0 Y V x y X G 4 o Y W N 0 a X Z l K S Z x d W 9 0 O 1 0 i I C 8 + P E V u d H J 5 I F R 5 c G U 9 I k Z p b G x T d G F 0 d X M i I F Z h b H V l P S J z Q 2 9 t c G x l d G U i I C 8 + P E V u d H J 5 I F R 5 c G U 9 I l F 1 Z X J 5 S U Q i I F Z h b H V l P S J z N D c 4 O D E w N D k t O T I 3 N S 0 0 N j c z L T k y Z G U t M D B j M D Q x Y W Q x M z h l I i A v P j x F b n R y e S B U e X B l P S J G a W x s Q 2 9 1 b n Q i I F Z h b H V l P S J s M T c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b G l 0 Y X J 5 I H B l c n N v b m 5 l b C 9 B d X R v U m V t b 3 Z l Z E N v b H V t b n M x L n t D b 3 V u d H J 5 L D B 9 J n F 1 b 3 Q 7 L C Z x d W 9 0 O 1 N l Y 3 R p b 2 4 x L 0 1 p b G l 0 Y X J 5 I H B l c n N v b m 5 l b C 9 B d X R v U m V t b 3 Z l Z E N v b H V t b n M x L n t B Y 3 R p d m U g b W l s a X R h c n k s M X 0 m c X V v d D s s J n F 1 b 3 Q 7 U 2 V j d G l v b j E v T W l s a X R h c n k g c G V y c 2 9 u b m V s L 0 F 1 d G 9 S Z W 1 v d m V k Q 2 9 s d W 1 u c z E u e 1 J l c 2 V y d m U g b W l s a X R h c n k s M n 0 m c X V v d D s s J n F 1 b 3 Q 7 U 2 V j d G l v b j E v T W l s a X R h c n k g c G V y c 2 9 u b m V s L 0 F 1 d G 9 S Z W 1 v d m V k Q 2 9 s d W 1 u c z E u e 1 B h c m F t a W x p d G F y e S w z f S Z x d W 9 0 O y w m c X V v d D t T Z W N 0 a W 9 u M S 9 N a W x p d G F y e S B w Z X J z b 2 5 u Z W w v Q X V 0 b 1 J l b W 9 2 Z W R D b 2 x 1 b W 5 z M S 5 7 V G 9 0 Y W w s N H 0 m c X V v d D s s J n F 1 b 3 Q 7 U 2 V j d G l v b j E v T W l s a X R h c n k g c G V y c 2 9 u b m V s L 0 F 1 d G 9 S Z W 1 v d m V k Q 2 9 s d W 1 u c z E u e 1 B l c i A x L D A w M C B j Y X B p d G F c c l x u K H R v d G F s K S w 1 f S Z x d W 9 0 O y w m c X V v d D t T Z W N 0 a W 9 u M S 9 N a W x p d G F y e S B w Z X J z b 2 5 u Z W w v Q X V 0 b 1 J l b W 9 2 Z W R D b 2 x 1 b W 5 z M S 5 7 U G V y I D E s M D A w I G N h c G l 0 Y V x y X G 4 o Y W N 0 a X Z l K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a W x p d G F y e S B w Z X J z b 2 5 u Z W w v Q X V 0 b 1 J l b W 9 2 Z W R D b 2 x 1 b W 5 z M S 5 7 Q 2 9 1 b n R y e S w w f S Z x d W 9 0 O y w m c X V v d D t T Z W N 0 a W 9 u M S 9 N a W x p d G F y e S B w Z X J z b 2 5 u Z W w v Q X V 0 b 1 J l b W 9 2 Z W R D b 2 x 1 b W 5 z M S 5 7 Q W N 0 a X Z l I G 1 p b G l 0 Y X J 5 L D F 9 J n F 1 b 3 Q 7 L C Z x d W 9 0 O 1 N l Y 3 R p b 2 4 x L 0 1 p b G l 0 Y X J 5 I H B l c n N v b m 5 l b C 9 B d X R v U m V t b 3 Z l Z E N v b H V t b n M x L n t S Z X N l c n Z l I G 1 p b G l 0 Y X J 5 L D J 9 J n F 1 b 3 Q 7 L C Z x d W 9 0 O 1 N l Y 3 R p b 2 4 x L 0 1 p b G l 0 Y X J 5 I H B l c n N v b m 5 l b C 9 B d X R v U m V t b 3 Z l Z E N v b H V t b n M x L n t Q Y X J h b W l s a X R h c n k s M 3 0 m c X V v d D s s J n F 1 b 3 Q 7 U 2 V j d G l v b j E v T W l s a X R h c n k g c G V y c 2 9 u b m V s L 0 F 1 d G 9 S Z W 1 v d m V k Q 2 9 s d W 1 u c z E u e 1 R v d G F s L D R 9 J n F 1 b 3 Q 7 L C Z x d W 9 0 O 1 N l Y 3 R p b 2 4 x L 0 1 p b G l 0 Y X J 5 I H B l c n N v b m 5 l b C 9 B d X R v U m V t b 3 Z l Z E N v b H V t b n M x L n t Q Z X I g M S w w M D A g Y 2 F w a X R h X H J c b i h 0 b 3 R h b C k s N X 0 m c X V v d D s s J n F 1 b 3 Q 7 U 2 V j d G l v b j E v T W l s a X R h c n k g c G V y c 2 9 u b m V s L 0 F 1 d G 9 S Z W 1 v d m V k Q 2 9 s d W 1 u c z E u e 1 B l c i A x L D A w M C B j Y X B p d G F c c l x u K G F j d G l 2 Z S k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p b G l 0 Y X J 5 J T I w c G V y c 2 9 u b m V s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X R h c n k l M j B w Z X J z b 2 5 u Z W w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X R h c n k l M j B w Z X J z b 2 5 u Z W w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l 0 Y X J 5 J T I w c G V y c 2 9 u b m V s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p d G F y e S U y M H B l c n N v b m 5 l b C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X R h c n k l M j B w Z X J z b 2 5 u Z W w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E U C U y M C h Q U F A l M k M l M j B V U y U y N C U y M G 1 p b G x p b 2 4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H R F B f X 1 B Q U F 9 f V V N f X 2 1 p b G x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z N y I g L z 4 8 R W 5 0 c n k g V H l w Z T 0 i R m l s b E x h c 3 R V c G R h d G V k I i B W Y W x 1 Z T 0 i Z D I w M j I t M T I t M D Z U M D k 6 M j c 6 N T A u O T I 5 N D U 1 M l o i I C 8 + P E V u d H J 5 I F R 5 c G U 9 I k Z p b G x D b 2 x 1 b W 5 U e X B l c y I g V m F s d W U 9 I n N C Z 1 l E Q X d N R E F 3 T T 0 i I C 8 + P E V u d H J 5 I F R 5 c G U 9 I k Z p b G x D b 2 x 1 b W 5 O Y W 1 l c y I g V m F s d W U 9 I n N b J n F 1 b 3 Q 7 Q 2 9 1 b n R y e S A o b 3 I g d G V y c m l 0 b 3 J 5 K S Z x d W 9 0 O y w m c X V v d D t S Z W d p b 2 4 m c X V v d D s s J n F 1 b 3 Q 7 S U 1 G I E V z d G l t Y X R l J n F 1 b 3 Q 7 L C Z x d W 9 0 O 0 l N R i B Z Z W F y J n F 1 b 3 Q 7 L C Z x d W 9 0 O 1 d v c m x k I E J h b m s g R X N 0 a W 1 h d G U m c X V v d D s s J n F 1 b 3 Q 7 V 2 9 y b G Q g Q m F u a y B Z Z W F y J n F 1 b 3 Q 7 L C Z x d W 9 0 O 0 N J Q S B F c 3 R p b W F 0 Z S Z x d W 9 0 O y w m c X V v d D t D S U E g W W V h c i Z x d W 9 0 O 1 0 i I C 8 + P E V u d H J 5 I F R 5 c G U 9 I k Z p b G x T d G F 0 d X M i I F Z h b H V l P S J z Q 2 9 t c G x l d G U i I C 8 + P E V u d H J 5 I F R 5 c G U 9 I l F 1 Z X J 5 S U Q i I F Z h b H V l P S J z Y m I z M 2 E 4 Z m M t Y z c 2 M C 0 0 N W E z L T k 5 Z D E t M T R l N 2 Y 2 O W U 3 N m I 0 I i A v P j x F b n R y e S B U e X B l P S J G a W x s Q 2 9 1 b n Q i I F Z h b H V l P S J s M j M w I i A v P j x F b n R y e S B U e X B l P S J B Z G R l Z F R v R G F 0 Y U 1 v Z G V s I i B W Y W x 1 Z T 0 i b D A i I C 8 + P E V u d H J 5 I F R 5 c G U 9 I k Z p b G x U b 0 R h d G F N b 2 R l b E V u Y W J s Z W Q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E U C A o U F B Q L C B V U y Q g b W l s b G l v b i k v Q X V 0 b 1 J l b W 9 2 Z W R D b 2 x 1 b W 5 z M S 5 7 Q 2 9 1 b n R y e S A o b 3 I g d G V y c m l 0 b 3 J 5 K S w w f S Z x d W 9 0 O y w m c X V v d D t T Z W N 0 a W 9 u M S 9 H R F A g K F B Q U C w g V V M k I G 1 p b G x p b 2 4 p L 0 F 1 d G 9 S Z W 1 v d m V k Q 2 9 s d W 1 u c z E u e 1 J l Z 2 l v b i w x f S Z x d W 9 0 O y w m c X V v d D t T Z W N 0 a W 9 u M S 9 H R F A g K F B Q U C w g V V M k I G 1 p b G x p b 2 4 p L 0 F 1 d G 9 S Z W 1 v d m V k Q 2 9 s d W 1 u c z E u e 0 l N R i B F c 3 R p b W F 0 Z S w y f S Z x d W 9 0 O y w m c X V v d D t T Z W N 0 a W 9 u M S 9 H R F A g K F B Q U C w g V V M k I G 1 p b G x p b 2 4 p L 0 F 1 d G 9 S Z W 1 v d m V k Q 2 9 s d W 1 u c z E u e 0 l N R i B Z Z W F y L D N 9 J n F 1 b 3 Q 7 L C Z x d W 9 0 O 1 N l Y 3 R p b 2 4 x L 0 d E U C A o U F B Q L C B V U y Q g b W l s b G l v b i k v Q X V 0 b 1 J l b W 9 2 Z W R D b 2 x 1 b W 5 z M S 5 7 V 2 9 y b G Q g Q m F u a y B F c 3 R p b W F 0 Z S w 0 f S Z x d W 9 0 O y w m c X V v d D t T Z W N 0 a W 9 u M S 9 H R F A g K F B Q U C w g V V M k I G 1 p b G x p b 2 4 p L 0 F 1 d G 9 S Z W 1 v d m V k Q 2 9 s d W 1 u c z E u e 1 d v c m x k I E J h b m s g W W V h c i w 1 f S Z x d W 9 0 O y w m c X V v d D t T Z W N 0 a W 9 u M S 9 H R F A g K F B Q U C w g V V M k I G 1 p b G x p b 2 4 p L 0 F 1 d G 9 S Z W 1 v d m V k Q 2 9 s d W 1 u c z E u e 0 N J Q S B F c 3 R p b W F 0 Z S w 2 f S Z x d W 9 0 O y w m c X V v d D t T Z W N 0 a W 9 u M S 9 H R F A g K F B Q U C w g V V M k I G 1 p b G x p b 2 4 p L 0 F 1 d G 9 S Z W 1 v d m V k Q 2 9 s d W 1 u c z E u e 0 N J Q S B Z Z W F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d E U C A o U F B Q L C B V U y Q g b W l s b G l v b i k v Q X V 0 b 1 J l b W 9 2 Z W R D b 2 x 1 b W 5 z M S 5 7 Q 2 9 1 b n R y e S A o b 3 I g d G V y c m l 0 b 3 J 5 K S w w f S Z x d W 9 0 O y w m c X V v d D t T Z W N 0 a W 9 u M S 9 H R F A g K F B Q U C w g V V M k I G 1 p b G x p b 2 4 p L 0 F 1 d G 9 S Z W 1 v d m V k Q 2 9 s d W 1 u c z E u e 1 J l Z 2 l v b i w x f S Z x d W 9 0 O y w m c X V v d D t T Z W N 0 a W 9 u M S 9 H R F A g K F B Q U C w g V V M k I G 1 p b G x p b 2 4 p L 0 F 1 d G 9 S Z W 1 v d m V k Q 2 9 s d W 1 u c z E u e 0 l N R i B F c 3 R p b W F 0 Z S w y f S Z x d W 9 0 O y w m c X V v d D t T Z W N 0 a W 9 u M S 9 H R F A g K F B Q U C w g V V M k I G 1 p b G x p b 2 4 p L 0 F 1 d G 9 S Z W 1 v d m V k Q 2 9 s d W 1 u c z E u e 0 l N R i B Z Z W F y L D N 9 J n F 1 b 3 Q 7 L C Z x d W 9 0 O 1 N l Y 3 R p b 2 4 x L 0 d E U C A o U F B Q L C B V U y Q g b W l s b G l v b i k v Q X V 0 b 1 J l b W 9 2 Z W R D b 2 x 1 b W 5 z M S 5 7 V 2 9 y b G Q g Q m F u a y B F c 3 R p b W F 0 Z S w 0 f S Z x d W 9 0 O y w m c X V v d D t T Z W N 0 a W 9 u M S 9 H R F A g K F B Q U C w g V V M k I G 1 p b G x p b 2 4 p L 0 F 1 d G 9 S Z W 1 v d m V k Q 2 9 s d W 1 u c z E u e 1 d v c m x k I E J h b m s g W W V h c i w 1 f S Z x d W 9 0 O y w m c X V v d D t T Z W N 0 a W 9 u M S 9 H R F A g K F B Q U C w g V V M k I G 1 p b G x p b 2 4 p L 0 F 1 d G 9 S Z W 1 v d m V k Q 2 9 s d W 1 u c z E u e 0 N J Q S B F c 3 R p b W F 0 Z S w 2 f S Z x d W 9 0 O y w m c X V v d D t T Z W N 0 a W 9 u M S 9 H R F A g K F B Q U C w g V V M k I G 1 p b G x p b 2 4 p L 0 F 1 d G 9 S Z W 1 v d m V k Q 2 9 s d W 1 u c z E u e 0 N J Q S B Z Z W F y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E U C U y M C h Q U F A l M k M l M j B V U y U y N C U y M G 1 p b G x p b 2 4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E U C U y M C h Q U F A l M k M l M j B V U y U y N C U y M G 1 p b G x p b 2 4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r c m F p b m U g c m V m d W d l Z S A x L 0 F 1 d G 9 S Z W 1 v d m V k Q 2 9 s d W 1 u c z E u e 0 N v d W 5 0 c n k s M H 0 m c X V v d D s s J n F 1 b 3 Q 7 U 2 V j d G l v b j E v V W t y Y W l u Z S B y Z W Z 1 Z 2 V l I D E v Q X V 0 b 1 J l b W 9 2 Z W R D b 2 x 1 b W 5 z M S 5 7 T n V t Y m V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V r c m F p b m U g c m V m d W d l Z S A x L 0 F 1 d G 9 S Z W 1 v d m V k Q 2 9 s d W 1 u c z E u e 0 N v d W 5 0 c n k s M H 0 m c X V v d D s s J n F 1 b 3 Q 7 U 2 V j d G l v b j E v V W t y Y W l u Z S B y Z W Z 1 Z 2 V l I D E v Q X V 0 b 1 J l b W 9 2 Z W R D b 2 x 1 b W 5 z M S 5 7 T n V t Y m V y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3 V u d H J 5 J n F 1 b 3 Q 7 L C Z x d W 9 0 O 0 5 1 b W J l c i Z x d W 9 0 O 1 0 i I C 8 + P E V u d H J 5 I F R 5 c G U 9 I k Z p b G x D b 2 x 1 b W 5 U e X B l c y I g V m F s d W U 9 I n N C Z 0 0 9 I i A v P j x F b n R y e S B U e X B l P S J G a W x s T G F z d F V w Z G F 0 Z W Q i I F Z h b H V l P S J k M j A y M i 0 w M y 0 y N V Q x O T o z M j o 0 M y 4 w O T Q 5 O T Q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Y 2 9 2 Z X J 5 V G F y Z 2 V 0 U 2 h l Z X Q i I F Z h b H V l P S J z V W t y Y W l u Z S B y Z W Z 1 Z 2 V l I D E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W t y Y W l u Z S U y M H J l Z n V n Z W U l M j A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S 9 E Y X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E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E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t y Y W l u Z S U y M H J l Z n V n Z W U l M j A x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k Z p b G x D b 2 x 1 b W 5 U e X B l c y I g V m F s d W U 9 I n N C Z 0 0 9 I i A v P j x F b n R y e S B U e X B l P S J G a W x s T G F z d F V w Z G F 0 Z W Q i I F Z h b H V l P S J k M j A y M i 0 x M i 0 w N l Q w O T o y N z o z N S 4 y N T A 0 M j Q 3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W t y Y W l u Z S B y Z W Z 1 Z 2 V l I D I v Q X V 0 b 1 J l b W 9 2 Z W R D b 2 x 1 b W 5 z M S 5 7 Q 2 9 1 b n R y e S w w f S Z x d W 9 0 O y w m c X V v d D t T Z W N 0 a W 9 u M S 9 V a 3 J h a W 5 l I H J l Z n V n Z W U g M i 9 B d X R v U m V t b 3 Z l Z E N v b H V t b n M x L n t O d W 1 i Z X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W t y Y W l u Z S B y Z W Z 1 Z 2 V l I D I v Q X V 0 b 1 J l b W 9 2 Z W R D b 2 x 1 b W 5 z M S 5 7 Q 2 9 1 b n R y e S w w f S Z x d W 9 0 O y w m c X V v d D t T Z W N 0 a W 9 u M S 9 V a 3 J h a W 5 l I H J l Z n V n Z W U g M i 9 B d X R v U m V t b 3 Z l Z E N v b H V t b n M x L n t O d W 1 i Z X I s M X 0 m c X V v d D t d L C Z x d W 9 0 O 1 J l b G F 0 a W 9 u c 2 h p c E l u Z m 8 m c X V v d D s 6 W 1 1 9 I i A v P j x F b n R y e S B U e X B l P S J G a W x s Q 2 9 s d W 1 u T m F t Z X M i I F Z h b H V l P S J z W y Z x d W 9 0 O 0 N v d W 5 0 c n k m c X V v d D s s J n F 1 b 3 Q 7 T n V t Y m V y J n F 1 b 3 Q 7 X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Y 2 9 2 Z X J 5 V G F y Z 2 V 0 Q 2 9 s d W 1 u I i B W Y W x 1 Z T 0 i b D E i I C 8 + P E V u d H J 5 I F R 5 c G U 9 I l J l Y 2 9 2 Z X J 5 V G F y Z 2 V 0 U 2 h l Z X Q i I F Z h b H V l P S J z V W t y Y W l u Z S B y Z W Z 1 Z 2 V l I D I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V W t y Y W l u Z S U y M H J l Z n V n Z W U l M j A y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V a 3 J h a W 5 l X 3 J l Z n V n Z W U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I t M T I t M D Z U M D k 6 M j c 6 N T E u O T k 4 N j E 0 O V o i I C 8 + P E V u d H J 5 I F R 5 c G U 9 I k Z p b G x D b 2 x 1 b W 5 U e X B l c y I g V m F s d W U 9 I n N C Z 0 0 9 I i A v P j x F b n R y e S B U e X B l P S J G a W x s Q 2 9 s d W 1 u T m F t Z X M i I F Z h b H V l P S J z W y Z x d W 9 0 O 0 N v d W 5 0 c n k m c X V v d D s s J n F 1 b 3 Q 7 V W t y Y W l u Z S B y Z W Z 1 Z 2 V l c y Z x d W 9 0 O 1 0 i I C 8 + P E V u d H J 5 I F R 5 c G U 9 I l F 1 Z X J 5 S U Q i I F Z h b H V l P S J z Y 2 Y 1 O T U 3 Y T g t N W E x N y 0 0 N G I 3 L W F j Y W U t M m N h M 2 U 4 O T I 3 Z T h l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3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a 3 J h a W 5 l I H J l Z n V n Z W U v Q X V 0 b 1 J l b W 9 2 Z W R D b 2 x 1 b W 5 z M S 5 7 Q 2 9 1 b n R y e S w w f S Z x d W 9 0 O y w m c X V v d D t T Z W N 0 a W 9 u M S 9 V a 3 J h a W 5 l I H J l Z n V n Z W U v Q X V 0 b 1 J l b W 9 2 Z W R D b 2 x 1 b W 5 z M S 5 7 V W t y Y W l u Z S B y Z W Z 1 Z 2 V l c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V a 3 J h a W 5 l I H J l Z n V n Z W U v Q X V 0 b 1 J l b W 9 2 Z W R D b 2 x 1 b W 5 z M S 5 7 Q 2 9 1 b n R y e S w w f S Z x d W 9 0 O y w m c X V v d D t T Z W N 0 a W 9 u M S 9 V a 3 J h a W 5 l I H J l Z n V n Z W U v Q X V 0 b 1 J l b W 9 2 Z W R D b 2 x 1 b W 5 z M S 5 7 V W t y Y W l u Z S B y Z W Z 1 Z 2 V l c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W t y Y W l u Z S U y M H J l Z n V n Z W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t y Y W l u Z S U y M H J l Z n V n Z W U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a W N p d H k l M j B j b 2 5 z d W 1 w d G l v b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p Y 2 l 0 e S U y M G N v b n N 1 b X B 0 a W 9 u L 0 R 1 c G x p Y 2 F k b 3 M l M j B x d W l 0 Y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l j a X R 5 J T I w Y 2 9 u c 3 V t c H R p b 2 4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z c G V y Y W 5 6 Y S U y M G R l J T I w d m l k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N w Z X J h b n p h J T I w Z G U l M j B 2 a W R h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E U C U y M C h Q U F A l M k M l M j B V U y U y N C U y M G 1 p b G x p b 2 4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F A l M j A o U F B Q J T J D J T I w V V M l M j Q l M j B t a W x s a W 9 u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R Q J T I w K F B Q U C U y Q y U y M F V T J T I 0 J T I w b W l s b G l v b i k v R m l s Y X M l M j B z d X B l c m l v c m V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t y Y W l u Z S U y M H J l Z n V n Z W U l M j A y L 0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I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t y Y W l u Z S U y M H J l Z n V n Z W U l M j A y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i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t y Y W l u Z S U y M H J l Z n V n Z W U l M j A y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a 3 J h a W 5 l J T I w c m V m d W d l Z S U y M D I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r c m F p b m U l M j B y Z W Z 1 Z 2 V l J T I w M i 9 U a X B v J T I w Y 2 F t Y m l h Z G 8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1 h 7 w g l m u J J k 8 l L L v h l Q L A A A A A A A g A A A A A A E G Y A A A A B A A A g A A A A 1 R / I 2 j K p c / e k p h w 1 + v m + R A O u g A A b B p 9 z u a Y k e X X U D H Y A A A A A D o A A A A A C A A A g A A A A Q B 0 K I p c H D D C K Y b N C N 6 + E s K D 7 I r p O j M V Y C 9 + q C g Z 2 d k J Q A A A A k F 8 p U S B y 0 s 6 5 n X 0 3 a K 5 L m 8 l t l 8 W Y 9 W I o G x 9 I Y D a F g M M A C h W k R S 7 r y U c f P e Y P S 4 F 2 o L u R l v 3 4 r e I U h y H V Y r t h A r C 5 a 1 0 J 9 z M T B X P / 4 e H x M w 5 A A A A A 5 9 H d Q 1 e t 8 F d b 9 6 z l f H 8 V x v C 7 4 T b J H T c w k C H M o q K A U F P n T 2 e i R / R + 2 9 1 6 Z M D 2 l w b V P 8 r u b J T n f g n U v i 0 F 0 Z F r d Q = = < / D a t a M a s h u p > 
</file>

<file path=customXml/item2.xml>��< ? x m l   v e r s i o n = " 1 . 0 "   e n c o d i n g = " U T F - 1 6 " ? > < G e m i n i   x m l n s = " h t t p : / / g e m i n i / p i v o t c u s t o m i z a t i o n / T a b l e X M L _ P o b l a c i � n _ b 7 8 3 3 a f f - d 4 8 a - 4 2 1 b - 8 b 1 6 - 9 0 2 8 b 9 1 a c f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< / s t r i n g > < / k e y > < v a l u e > < i n t > 7 2 < / i n t > < / v a l u e > < / i t e m > < i t e m > < k e y > < s t r i n g > P a � s   ( o   t e r r i t o r i o   d e p e n d i e n t e ) < / s t r i n g > < / k e y > < v a l u e > < i n t > 3 2 5 < / i n t > < / v a l u e > < / i t e m > < i t e m > < k e y > < s t r i n g > C e n s o   m � s   r e c i e n t e , _ � l t i m a   e s t i m a c i � n   o f i c i a l , _ p r o y e c c i � n   d e   l a < / s t r i n g > < / k e y > < v a l u e > < i n t > 6 2 9 < / i n t > < / v a l u e > < / i t e m > < i t e m > < k e y > < s t r i n g > F e c h a _ ( d d / m m / a a a a )  < / s t r i n g > < / k e y > < v a l u e > < i n t > 2 4 9 < / i n t > < / v a l u e > < / i t e m > < i t e m > < k e y > < s t r i n g > T i p o  < / s t r i n g > < / k e y > < v a l u e > < i n t > 8 9 < / i n t > < / v a l u e > < / i t e m > < i t e m > < k e y > < s t r i n g > E n l a c e   o   h i p e r v � n c u l o _ _ ( u s u a l m e n t e   d e   t i p o   o f i c i a l ) _ _ d e   e s t a   � l t < / s t r i n g > < / k e y > < v a l u e > < i n t > 6 3 2 < / i n t > < / v a l u e > < / i t e m > < / C o l u m n W i d t h s > < C o l u m n D i s p l a y I n d e x > < i t e m > < k e y > < s t r i n g > !< / s t r i n g > < / k e y > < v a l u e > < i n t > 0 < / i n t > < / v a l u e > < / i t e m > < i t e m > < k e y > < s t r i n g > P a � s   ( o   t e r r i t o r i o   d e p e n d i e n t e ) < / s t r i n g > < / k e y > < v a l u e > < i n t > 1 < / i n t > < / v a l u e > < / i t e m > < i t e m > < k e y > < s t r i n g > C e n s o   m � s   r e c i e n t e , _ � l t i m a   e s t i m a c i � n   o f i c i a l , _ p r o y e c c i � n   d e   l a < / s t r i n g > < / k e y > < v a l u e > < i n t > 2 < / i n t > < / v a l u e > < / i t e m > < i t e m > < k e y > < s t r i n g > F e c h a _ ( d d / m m / a a a a )  < / s t r i n g > < / k e y > < v a l u e > < i n t > 3 < / i n t > < / v a l u e > < / i t e m > < i t e m > < k e y > < s t r i n g > T i p o  < / s t r i n g > < / k e y > < v a l u e > < i n t > 4 < / i n t > < / v a l u e > < / i t e m > < i t e m > < k e y > < s t r i n g > E n l a c e   o   h i p e r v � n c u l o _ _ ( u s u a l m e n t e   d e   t i p o   o f i c i a l ) _ _ d e   e s t a   � l t 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o p u l a t i o n - 0 8 8 d f e 2 0 - d 0 b 3 - 4 a 8 0 - 8 2 d e - 6 a d f 4 7 4 3 2 c 7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 # < / s t r i n g > < / k e y > < v a l u e > < i n t > 6 0 < / i n t > < / v a l u e > < / i t e m > < i t e m > < k e y > < s t r i n g > C o u n t r y   ( o r   d e p e n d e n c y ) < / s t r i n g > < / k e y > < v a l u e > < i n t > 2 7 8 < / i n t > < / v a l u e > < / i t e m > < i t e m > < k e y > < s t r i n g > P o p u l a t i o n     ( 2 0 2 0 ) < / s t r i n g > < / k e y > < v a l u e > < i n t > 2 1 6 < / i n t > < / v a l u e > < / i t e m > < i t e m > < k e y > < s t r i n g > Y e a r l y     C h a n g e < / s t r i n g > < / k e y > < v a l u e > < i n t > 1 8 1 < / i n t > < / v a l u e > < / i t e m > < i t e m > < k e y > < s t r i n g > N e t     C h a n g e < / s t r i n g > < / k e y > < v a l u e > < i n t > 1 5 9 < / i n t > < / v a l u e > < / i t e m > < i t e m > < k e y > < s t r i n g > D e n s i t y     ( P / K m � ) < / s t r i n g > < / k e y > < v a l u e > < i n t > 1 9 6 < / i n t > < / v a l u e > < / i t e m > < i t e m > < k e y > < s t r i n g > L a n d   A r e a     ( K m � ) < / s t r i n g > < / k e y > < v a l u e > < i n t > 2 0 1 < / i n t > < / v a l u e > < / i t e m > < i t e m > < k e y > < s t r i n g > M i g r a n t s     ( n e t ) < / s t r i n g > < / k e y > < v a l u e > < i n t > 1 8 4 < / i n t > < / v a l u e > < / i t e m > < i t e m > < k e y > < s t r i n g > F e r t .     R a t e < / s t r i n g > < / k e y > < v a l u e > < i n t > 1 4 2 < / i n t > < / v a l u e > < / i t e m > < i t e m > < k e y > < s t r i n g > M e d .     A g e < / s t r i n g > < / k e y > < v a l u e > < i n t > 1 4 1 < / i n t > < / v a l u e > < / i t e m > < i t e m > < k e y > < s t r i n g > U r b a n     P o p   % < / s t r i n g > < / k e y > < v a l u e > < i n t > 1 7 2 < / i n t > < / v a l u e > < / i t e m > < i t e m > < k e y > < s t r i n g > W o r l d     S h a r e < / s t r i n g > < / k e y > < v a l u e > < i n t > 1 6 7 < / i n t > < / v a l u e > < / i t e m > < / C o l u m n W i d t h s > < C o l u m n D i s p l a y I n d e x > < i t e m > < k e y > < s t r i n g > # < / s t r i n g > < / k e y > < v a l u e > < i n t > 0 < / i n t > < / v a l u e > < / i t e m > < i t e m > < k e y > < s t r i n g > C o u n t r y   ( o r   d e p e n d e n c y ) < / s t r i n g > < / k e y > < v a l u e > < i n t > 1 < / i n t > < / v a l u e > < / i t e m > < i t e m > < k e y > < s t r i n g > P o p u l a t i o n     ( 2 0 2 0 ) < / s t r i n g > < / k e y > < v a l u e > < i n t > 2 < / i n t > < / v a l u e > < / i t e m > < i t e m > < k e y > < s t r i n g > Y e a r l y     C h a n g e < / s t r i n g > < / k e y > < v a l u e > < i n t > 3 < / i n t > < / v a l u e > < / i t e m > < i t e m > < k e y > < s t r i n g > N e t     C h a n g e < / s t r i n g > < / k e y > < v a l u e > < i n t > 4 < / i n t > < / v a l u e > < / i t e m > < i t e m > < k e y > < s t r i n g > D e n s i t y     ( P / K m � ) < / s t r i n g > < / k e y > < v a l u e > < i n t > 5 < / i n t > < / v a l u e > < / i t e m > < i t e m > < k e y > < s t r i n g > L a n d   A r e a     ( K m � ) < / s t r i n g > < / k e y > < v a l u e > < i n t > 6 < / i n t > < / v a l u e > < / i t e m > < i t e m > < k e y > < s t r i n g > M i g r a n t s     ( n e t ) < / s t r i n g > < / k e y > < v a l u e > < i n t > 7 < / i n t > < / v a l u e > < / i t e m > < i t e m > < k e y > < s t r i n g > F e r t .     R a t e < / s t r i n g > < / k e y > < v a l u e > < i n t > 8 < / i n t > < / v a l u e > < / i t e m > < i t e m > < k e y > < s t r i n g > M e d .     A g e < / s t r i n g > < / k e y > < v a l u e > < i n t > 9 < / i n t > < / v a l u e > < / i t e m > < i t e m > < k e y > < s t r i n g > U r b a n     P o p   % < / s t r i n g > < / k e y > < v a l u e > < i n t > 1 0 < / i n t > < / v a l u e > < / i t e m > < i t e m > < k e y > < s t r i n g > W o r l d     S h a r e 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 T a b l a P a � s e s 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 T a b l a P a � s e s 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 P o p u l a t i o n 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 P o p u l a t i o n 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  ( o r   d e p e n d e n c y ) 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 C o l u m n s \ P o p u l a t i o n     ( 2 0 2 0 ) 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 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 C o l u m n s \ N e t    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 C o l u m n s \ D e n s i t y     ( P / K m � ) 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 C o l u m n s \ L a n d   A r e a     ( K m � ) 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 C o l u m n s \ M i g r a n t s     ( n e t ) 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 C o l u m n s \ F e r t .    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 C o l u m n s \ M e d .    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 C o l u m n s \ U r b a n     P o p  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 C o l u m n s \ W o r l d     S h a r e 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l a P a � s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 P a � s < / s t r i n g > < / k e y > < v a l u e > < i n t > 8 5 < / i n t > < / v a l u e > < / i t e m > < i t e m > < k e y > < s t r i n g > C o u n t r y < / s t r i n g > < / k e y > < v a l u e > < i n t > 1 2 2 < / i n t > < / v a l u e > < / i t e m > < i t e m > < k e y > < s t r i n g > F i l a < / s t r i n g > < / k e y > < v a l u e > < i n t > 8 0 < / i n t > < / v a l u e > < / i t e m > < / C o l u m n W i d t h s > < C o l u m n D i s p l a y I n d e x > < i t e m > < k e y > < s t r i n g > P a � s < / s t r i n g > < / k e y > < v a l u e > < i n t > 0 < / i n t > < / v a l u e > < / i t e m > < i t e m > < k e y > < s t r i n g > C o u n t r y < / s t r i n g > < / k e y > < v a l u e > < i n t > 1 < / i n t > < / v a l u e > < / i t e m > < i t e m > < k e y > < s t r i n g > F i l a 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5B80BDF-AD26-4D60-9CFD-F5D6A63FB2E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AA63774-1C93-4FD9-A8EC-140151000A80}">
  <ds:schemaRefs/>
</ds:datastoreItem>
</file>

<file path=customXml/itemProps3.xml><?xml version="1.0" encoding="utf-8"?>
<ds:datastoreItem xmlns:ds="http://schemas.openxmlformats.org/officeDocument/2006/customXml" ds:itemID="{3CA4D1B6-9B5B-4433-A447-3F7B3576A4F9}">
  <ds:schemaRefs/>
</ds:datastoreItem>
</file>

<file path=customXml/itemProps4.xml><?xml version="1.0" encoding="utf-8"?>
<ds:datastoreItem xmlns:ds="http://schemas.openxmlformats.org/officeDocument/2006/customXml" ds:itemID="{9108DB71-A40B-4BCD-B1D2-4D84A040B11F}">
  <ds:schemaRefs/>
</ds:datastoreItem>
</file>

<file path=customXml/itemProps5.xml><?xml version="1.0" encoding="utf-8"?>
<ds:datastoreItem xmlns:ds="http://schemas.openxmlformats.org/officeDocument/2006/customXml" ds:itemID="{CFA3F2FD-668F-4F66-956B-A11E61193980}">
  <ds:schemaRefs/>
</ds:datastoreItem>
</file>

<file path=customXml/itemProps6.xml><?xml version="1.0" encoding="utf-8"?>
<ds:datastoreItem xmlns:ds="http://schemas.openxmlformats.org/officeDocument/2006/customXml" ds:itemID="{00FADB77-FA52-4215-B474-621E46E2AA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Mapa</vt:lpstr>
      <vt:lpstr>Countries</vt:lpstr>
      <vt:lpstr>Population</vt:lpstr>
      <vt:lpstr>Fossil emissions</vt:lpstr>
      <vt:lpstr>Electricity consumption</vt:lpstr>
      <vt:lpstr>Natural Gas consumption</vt:lpstr>
      <vt:lpstr>Esperanza de vida</vt:lpstr>
      <vt:lpstr>Physicians per 10000</vt:lpstr>
      <vt:lpstr>Military personnel</vt:lpstr>
      <vt:lpstr>GDP (PPP, US$ million)</vt:lpstr>
      <vt:lpstr>Ukraine refugee</vt:lpstr>
      <vt:lpstr>DatosTipo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Continente Europeo</dc:title>
  <dc:subject>Mapa coroplético con Power Query</dc:subject>
  <dc:creator>Pedro Wave</dc:creator>
  <dc:description>https://pedrowave.blogspot.com</dc:description>
  <cp:lastModifiedBy>Pedro Wave</cp:lastModifiedBy>
  <cp:revision>1</cp:revision>
  <dcterms:created xsi:type="dcterms:W3CDTF">2022-03-18T11:33:27Z</dcterms:created>
  <dcterms:modified xsi:type="dcterms:W3CDTF">2022-12-06T09:38:39Z</dcterms:modified>
  <cp:version>2</cp:version>
</cp:coreProperties>
</file>